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ISO-9001\Doc-rif\Doc-sistema\Procedure\7 - PRQ SIgescon\Output\Piano di Gestione della Configurazione\Configurazione 4\"/>
    </mc:Choice>
  </mc:AlternateContent>
  <bookViews>
    <workbookView xWindow="-105" yWindow="-105" windowWidth="23250" windowHeight="12570" tabRatio="793"/>
  </bookViews>
  <sheets>
    <sheet name="Frontespizio" sheetId="18" r:id="rId1"/>
    <sheet name="Home" sheetId="12" r:id="rId2"/>
    <sheet name="INFO" sheetId="10" r:id="rId3"/>
    <sheet name="CLOUD - VM" sheetId="6" r:id="rId4"/>
    <sheet name="CLOUD - Nas" sheetId="9" r:id="rId5"/>
    <sheet name="CLOUD - Backup" sheetId="13" r:id="rId6"/>
    <sheet name="CLOUD - Security" sheetId="5" r:id="rId7"/>
    <sheet name="CLOUD - IPsec" sheetId="11" r:id="rId8"/>
    <sheet name="CLOUD - OracleRAC" sheetId="7" r:id="rId9"/>
    <sheet name="CLOUD - SRM" sheetId="16" r:id="rId10"/>
    <sheet name="CLOUD - VM-DR" sheetId="17" r:id="rId11"/>
    <sheet name="COSTI" sheetId="14" r:id="rId12"/>
    <sheet name="HELP" sheetId="8" r:id="rId13"/>
  </sheets>
  <definedNames>
    <definedName name="_xlnm._FilterDatabase" localSheetId="5" hidden="1">'CLOUD - Backup'!#REF!</definedName>
    <definedName name="_xlnm._FilterDatabase" localSheetId="7" hidden="1">'CLOUD - IPsec'!#REF!</definedName>
    <definedName name="_xlnm._FilterDatabase" localSheetId="4" hidden="1">'CLOUD - Nas'!$A$3:$C$3</definedName>
    <definedName name="_xlnm._FilterDatabase" localSheetId="6" hidden="1">'CLOUD - Security'!$A$12:$D$14</definedName>
    <definedName name="_xlnm._FilterDatabase" localSheetId="9" hidden="1">'CLOUD - SRM'!$A$3:$B$3</definedName>
    <definedName name="_xlnm._FilterDatabase" localSheetId="3" hidden="1">'CLOUD - VM'!$A$3:$I$3</definedName>
    <definedName name="_xlnm._FilterDatabase" localSheetId="10" hidden="1">'CLOUD - VM-DR'!$A$3:$I$3</definedName>
    <definedName name="_xlnm._FilterDatabase" localSheetId="2" hidden="1">INFO!#REF!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 i="14" l="1"/>
  <c r="E3" i="14"/>
  <c r="D3" i="14"/>
  <c r="C3" i="14"/>
  <c r="B3" i="14"/>
  <c r="A6" i="13"/>
  <c r="A5" i="13"/>
  <c r="A4" i="13"/>
  <c r="A4" i="9"/>
  <c r="A6" i="9"/>
  <c r="A5" i="9"/>
  <c r="B8" i="10"/>
  <c r="A3" i="5" s="1"/>
  <c r="A4" i="5" s="1"/>
  <c r="A8" i="5"/>
  <c r="A7" i="5"/>
  <c r="A9" i="5" l="1"/>
  <c r="C22" i="5"/>
  <c r="C23" i="5"/>
  <c r="C9" i="7"/>
  <c r="C10" i="7"/>
  <c r="C11" i="7"/>
  <c r="C8" i="7"/>
  <c r="C4" i="7"/>
  <c r="B15" i="5" l="1"/>
  <c r="B16" i="5"/>
  <c r="A6" i="5"/>
  <c r="B23" i="5" s="1"/>
  <c r="B18" i="5"/>
  <c r="B17" i="5"/>
  <c r="C17" i="5"/>
  <c r="A5" i="5"/>
  <c r="C18" i="5" l="1"/>
  <c r="C14" i="5"/>
  <c r="C20" i="5"/>
  <c r="B20" i="5"/>
  <c r="B24" i="5"/>
  <c r="B25" i="5"/>
  <c r="C19" i="5"/>
  <c r="B19" i="5"/>
  <c r="B22" i="5"/>
</calcChain>
</file>

<file path=xl/comments1.xml><?xml version="1.0" encoding="utf-8"?>
<comments xmlns="http://schemas.openxmlformats.org/spreadsheetml/2006/main">
  <authors>
    <author>Nicola Cavone</author>
  </authors>
  <commentList>
    <comment ref="A14" authorId="0" shapeId="0">
      <text>
        <r>
          <rPr>
            <b/>
            <sz val="9"/>
            <color indexed="81"/>
            <rFont val="Tahoma"/>
            <family val="2"/>
          </rPr>
          <t>In caso di Oracle Real Application Cluster - compilare la scheda OracleRAC</t>
        </r>
      </text>
    </comment>
    <comment ref="A15" authorId="0" shapeId="0">
      <text>
        <r>
          <rPr>
            <b/>
            <sz val="9"/>
            <color indexed="81"/>
            <rFont val="Tahoma"/>
            <family val="2"/>
          </rPr>
          <t>In caso di Oracle Real Application Cluster - compilare la scheda OracleRAC</t>
        </r>
      </text>
    </comment>
  </commentList>
</comments>
</file>

<file path=xl/comments2.xml><?xml version="1.0" encoding="utf-8"?>
<comments xmlns="http://schemas.openxmlformats.org/spreadsheetml/2006/main">
  <authors>
    <author>Nicola Cavone</author>
  </authors>
  <commentList>
    <comment ref="B4" authorId="0" shapeId="0">
      <text>
        <r>
          <rPr>
            <sz val="9"/>
            <color indexed="81"/>
            <rFont val="Tahoma"/>
            <family val="2"/>
          </rPr>
          <t>Inserire la descrizinoe della sede remota (città/via etc.)</t>
        </r>
      </text>
    </comment>
  </commentList>
</comments>
</file>

<file path=xl/comments3.xml><?xml version="1.0" encoding="utf-8"?>
<comments xmlns="http://schemas.openxmlformats.org/spreadsheetml/2006/main">
  <authors>
    <author>Nicola Cavone</author>
  </authors>
  <commentList>
    <comment ref="A14" authorId="0" shapeId="0">
      <text>
        <r>
          <rPr>
            <b/>
            <sz val="9"/>
            <color indexed="81"/>
            <rFont val="Tahoma"/>
            <family val="2"/>
          </rPr>
          <t>In caso di Oracle Real Application Cluster - compilare la scheda OracleRAC</t>
        </r>
      </text>
    </comment>
    <comment ref="A15" authorId="0" shapeId="0">
      <text>
        <r>
          <rPr>
            <b/>
            <sz val="9"/>
            <color indexed="81"/>
            <rFont val="Tahoma"/>
            <family val="2"/>
          </rPr>
          <t>In caso di Oracle Real Application Cluster - compilare la scheda OracleRAC</t>
        </r>
      </text>
    </comment>
  </commentList>
</comments>
</file>

<file path=xl/connections.xml><?xml version="1.0" encoding="utf-8"?>
<connections xmlns="http://schemas.openxmlformats.org/spreadsheetml/2006/main">
  <connection id="1" keepAlive="1" name="Query - Tabella1" description="Connessione alla query 'Tabella1' nella cartella di lavoro." type="5" refreshedVersion="4" background="1">
    <dbPr connection="Provider=Microsoft.Mashup.OleDb.1;Data Source=$Workbook$;Location=Tabella1;Extended Properties=&quot;&quot;" command="SELECT * FROM [Tabella1]"/>
  </connection>
</connections>
</file>

<file path=xl/sharedStrings.xml><?xml version="1.0" encoding="utf-8"?>
<sst xmlns="http://schemas.openxmlformats.org/spreadsheetml/2006/main" count="438" uniqueCount="282">
  <si>
    <t>Cluster CED A</t>
  </si>
  <si>
    <t>any</t>
  </si>
  <si>
    <t>Cluster CED H</t>
  </si>
  <si>
    <t>AS</t>
  </si>
  <si>
    <t>DB</t>
  </si>
  <si>
    <t>Cluster STRETCHED</t>
  </si>
  <si>
    <t>Cluster DATABASE</t>
  </si>
  <si>
    <t>Legenda</t>
  </si>
  <si>
    <t>Cluster MICROSOFT</t>
  </si>
  <si>
    <t>ANY to WS</t>
  </si>
  <si>
    <t>AS to AS *</t>
  </si>
  <si>
    <t>DB to DB *</t>
  </si>
  <si>
    <t>WS to WS *</t>
  </si>
  <si>
    <t>Descrizione</t>
  </si>
  <si>
    <t>Gruppi di Sicurezza DFW - Distributed Firewall</t>
  </si>
  <si>
    <t>tcp/80, tcp/443</t>
  </si>
  <si>
    <t>Cluster ORACLEVM</t>
  </si>
  <si>
    <t>Cluster 3S</t>
  </si>
  <si>
    <t>Security Group SSLVPN per il management delle VM</t>
  </si>
  <si>
    <t>Web Server 1 - DMZ/Internet</t>
  </si>
  <si>
    <t>Web Server 2 - DMZ/Internet</t>
  </si>
  <si>
    <t>Application Server 1 - Liferay A</t>
  </si>
  <si>
    <t>Application Server 2 - Liferay H</t>
  </si>
  <si>
    <t>Application Server 5 - Domain Controller</t>
  </si>
  <si>
    <t>Cluster di host VMWARE presenti nel CED A e H con High Availability tra i 2 CED</t>
  </si>
  <si>
    <t>Cluster di host VMWARE presenti nel CED A e H con High Availability tra i 2 CED - specifico x Sistemi Opertivi Microsoft</t>
  </si>
  <si>
    <t>Indicare il numero delle vCPU richieste x la VM</t>
  </si>
  <si>
    <t>Indicare la quantità di spazio disco per la VM (i template Linux sono min. 20GB, mentre i Windows sono min. 40GB)</t>
  </si>
  <si>
    <t>SIE</t>
  </si>
  <si>
    <t>FG-H</t>
  </si>
  <si>
    <t>FG-A</t>
  </si>
  <si>
    <t>ASM - Disco OCR 1</t>
  </si>
  <si>
    <t>ASM - Disco MGMT 1</t>
  </si>
  <si>
    <t>ASM - Disco FRA 1</t>
  </si>
  <si>
    <t>ASM - Disco DATI 1</t>
  </si>
  <si>
    <t>Si/No</t>
  </si>
  <si>
    <t>Security Groups</t>
  </si>
  <si>
    <t>Descrizione VM</t>
  </si>
  <si>
    <t>Cluster MICROSOFT - CED A</t>
  </si>
  <si>
    <t>Cluster di host VMWARE presenti nel CED A con High Availability nello stesso CED - specifico x Sistemi Opertivi Microsoft</t>
  </si>
  <si>
    <t>Cluster di host VMWARE presenti nel CED H con High Availability nello stesso CED - specifico x Sistemi Opertivi Microsoft</t>
  </si>
  <si>
    <t>Cluster DATABASE - CED A</t>
  </si>
  <si>
    <t>Cluster ORACLEVM - CED A</t>
  </si>
  <si>
    <t>Cluster di host VMWARE presenti nel CED A con High Availability nello stesso CED</t>
  </si>
  <si>
    <t>Cluster di host VMWARE presenti nel CED H con High Availability nello stesso CED</t>
  </si>
  <si>
    <t>Cluster DATABASE - CED H</t>
  </si>
  <si>
    <t>Cluster ORACLEVM - CED H</t>
  </si>
  <si>
    <t>Cluster REDHAT</t>
  </si>
  <si>
    <t>Cluster REDHAT - CED A</t>
  </si>
  <si>
    <t>Cluster REDHAT - CED H</t>
  </si>
  <si>
    <t>Cluster MICROSOFT - CED H</t>
  </si>
  <si>
    <t>Cluster di host VMWARE presenti nel CED A e H con High Availability tra i 2 CED - specifico x Sistemi Opertivi RedHat</t>
  </si>
  <si>
    <t>Cluster di host VMWARE presenti nel CED A con High Availability nello stesso CED - specifico x Sistemi Opertivi RedHat</t>
  </si>
  <si>
    <t>Cluster di host VMWARE presenti nel CED H con High Availability nello stesso CED - specifico x Sistemi Opertivi RedHat</t>
  </si>
  <si>
    <t>Application Server - VM interne non raggiungibili direttamente da Internet / Rupar SPC</t>
  </si>
  <si>
    <t>Database Server - VM interne non raggiungibili direttamente da Internet / Rupar SPC</t>
  </si>
  <si>
    <t>Descrizione sintetica della VM e sua finalità</t>
  </si>
  <si>
    <t>Web Server 3 - Rupar/SPC</t>
  </si>
  <si>
    <t>Web Server 4 - Rupar/SPC</t>
  </si>
  <si>
    <t>Indicare la quantità di vRAM richiesta per la VM</t>
  </si>
  <si>
    <t>Database Server 1 - MS-SQL</t>
  </si>
  <si>
    <t>Database Server 4 - Voting Oracle RAC</t>
  </si>
  <si>
    <t>Application Server 3 - Jboss A</t>
  </si>
  <si>
    <t>Application Server 4 - Jboss H</t>
  </si>
  <si>
    <t>Si</t>
  </si>
  <si>
    <t>Sorgente</t>
  </si>
  <si>
    <t>Destinazione</t>
  </si>
  <si>
    <t>Servizio/Porta</t>
  </si>
  <si>
    <t>Database Server 3 - Oracle RAC</t>
  </si>
  <si>
    <t>Database Server 2 - Oracle RAC</t>
  </si>
  <si>
    <t>Sì</t>
  </si>
  <si>
    <t>No</t>
  </si>
  <si>
    <t>Se non si vuole un Load Balancer</t>
  </si>
  <si>
    <t>ASM - Failure Group</t>
  </si>
  <si>
    <t>Sistema Informativo Esempio</t>
  </si>
  <si>
    <t>ATTENZIONE: tutte le celle in ROSSO sono da compilare in accordo con Innova Puglia Spa</t>
  </si>
  <si>
    <t>Internet OUT</t>
  </si>
  <si>
    <t>SSLVPN Management</t>
  </si>
  <si>
    <t>* ATTENZIONE, Queste abilitazioni permettono una comunicazione ANY all'interno dello stesso Security Group (di default ogni VM è isolata dalle altre)</t>
  </si>
  <si>
    <t>DNS /NTP</t>
  </si>
  <si>
    <t>DNS-NTP_CLOUD</t>
  </si>
  <si>
    <t>udp/53, tcp123</t>
  </si>
  <si>
    <t>Dimensione GB</t>
  </si>
  <si>
    <t>Codice Applicazione</t>
  </si>
  <si>
    <t>Sede cliente remota:</t>
  </si>
  <si>
    <t>-	Endpoint: 			VMware NSX Edge
-	Perfect Forward Secrete: 	Enabled
-	IKE Version: 			IKEv1
-	Digest Algorithm: 		SHA1
-	Encryption Algorithm: 		AES256
-	Authentication:			PSK
-	Diffie-Hellman group:		DH14</t>
  </si>
  <si>
    <t>x.x.x.x</t>
  </si>
  <si>
    <t>Codice Customer</t>
  </si>
  <si>
    <t>Customer</t>
  </si>
  <si>
    <t>Descrizione del Sistema:</t>
  </si>
  <si>
    <t>…inserire qui una breve descrizione…</t>
  </si>
  <si>
    <t>Software 1:</t>
  </si>
  <si>
    <t>Software 2:</t>
  </si>
  <si>
    <t>…inserire qui Software e tipo di licenza in possesso.</t>
  </si>
  <si>
    <t>Software / Licenze:</t>
  </si>
  <si>
    <t>InnovaPuglia non mette a disposizione Licenze Software. 
E' importante dichiarare e verificare la compliance delle proprie Licenze SW con l'infrastruttura IaaS.</t>
  </si>
  <si>
    <t>ATTENZIONE: tutti i campi in ROSSO sono da compilare in accordo con Innova Puglia Spa</t>
  </si>
  <si>
    <t xml:space="preserve"> </t>
  </si>
  <si>
    <t>IP da abilitare:</t>
  </si>
  <si>
    <t>Share NFS in HA (replica sincrona tra i 2 CED)</t>
  </si>
  <si>
    <t>Share NFS per finalità di backup (presente su 1 solo CED)</t>
  </si>
  <si>
    <t>Security Group a cui appartengono tutte le VM</t>
  </si>
  <si>
    <t>Security Group a cui appartengono le VM di tipo WS</t>
  </si>
  <si>
    <t>Security Group a cui appartengono le VM di tipo DB</t>
  </si>
  <si>
    <t>Security Group a cui appartengono le VM di tipo AS</t>
  </si>
  <si>
    <t>Business Group</t>
  </si>
  <si>
    <t>Oracle VIP / SCAN</t>
  </si>
  <si>
    <t>…descrizione sede remota</t>
  </si>
  <si>
    <t>(tutte le abilitazioni di rete necessarie nella VPN Ipsec è necessario dichiararle nel TAB: CLOUD - Security)</t>
  </si>
  <si>
    <t>IP Peer Datacenter:</t>
  </si>
  <si>
    <t>IP Peer Remoto:</t>
  </si>
  <si>
    <t>…indicare Marca/Modello eventuale versione dell'OS del peer…</t>
  </si>
  <si>
    <t>NFS-ServiceGroup</t>
  </si>
  <si>
    <t>TAB</t>
  </si>
  <si>
    <t>INFO</t>
  </si>
  <si>
    <t>HELP</t>
  </si>
  <si>
    <t>CLOUD - VM</t>
  </si>
  <si>
    <t>CLOUD - Security</t>
  </si>
  <si>
    <t>CLOUD - IpSEC</t>
  </si>
  <si>
    <t>CLOUD - OracleRAC</t>
  </si>
  <si>
    <t>CentOS7</t>
  </si>
  <si>
    <t>OracleLinux7</t>
  </si>
  <si>
    <t>OracleLinux8</t>
  </si>
  <si>
    <t>Ubuntu20</t>
  </si>
  <si>
    <t>RedHat7</t>
  </si>
  <si>
    <t>RedHat8</t>
  </si>
  <si>
    <t>Template Linux RedHat 7</t>
  </si>
  <si>
    <t>Template Linux CentOS 7</t>
  </si>
  <si>
    <t>Template Linux OracleLinux 7</t>
  </si>
  <si>
    <t>Template Linux OracleLinux 8</t>
  </si>
  <si>
    <t>Template Linux RedHat 8</t>
  </si>
  <si>
    <t>WS-dmz</t>
  </si>
  <si>
    <t>WS-rupar</t>
  </si>
  <si>
    <t>Database Server 5 - MariaDB - Galera 1</t>
  </si>
  <si>
    <t>Database Server 6 - MariaDB - Galera 2</t>
  </si>
  <si>
    <t>Template Linux Ubuntu 20</t>
  </si>
  <si>
    <t>Informazioni generali sul Sistema Informativo che si vuole portare sul Cloud InnovaPuglia</t>
  </si>
  <si>
    <t>vDISK - SO + Oracle</t>
  </si>
  <si>
    <t>Template Windows Server 2012 R2 Standard Inglese</t>
  </si>
  <si>
    <t>Template Windows Server 2019 R2 Standard Inglese</t>
  </si>
  <si>
    <t>Cluster di host VMWARE presenti nel CED A con High Availability nello stesso CED - specifico x Database Oracle che rientrano nella Licenza ULA Sanità</t>
  </si>
  <si>
    <t>Cluster di host VMWARE presenti nel CED H con High Availability nello stesso CED - specifico x Database Oracle che rientrano nella Licenza ULA Sanità</t>
  </si>
  <si>
    <t>Cluster di host VMWARE presenti nel CED A e H con High Availability tra i 2 CED - specifico x Database Oracle che rientrano nella Licenza ULA Sanità</t>
  </si>
  <si>
    <t>Cluster di host ORACLEVM presenti nel CED A e H con High Availability tra i 2 CED - specifico x Sistemi Oracle (ad es. AS/DB che non rientrano nella Licenza Oracle ULA Sanità)</t>
  </si>
  <si>
    <t>Cluster di host ORACLEVM presenti nel CED A con High Availability nello stesso CED - specifico x Sistemi Oracle (ad es. AS/DB che non rientrano nella Licenza Oracle ULA Sanità)</t>
  </si>
  <si>
    <t>Cluster di host ORACLEVM presenti nel CED H con High Availability nello stesso CED - specifico x Sistemi Oracle (ad es. AS/DB che non rientrano nella Licenza Oracle ULA Sanità)</t>
  </si>
  <si>
    <t>Codice Iniziativa Progettuale</t>
  </si>
  <si>
    <t>CLOUD - Backup</t>
  </si>
  <si>
    <t>Share NFS non in HA</t>
  </si>
  <si>
    <t>Dettaglio delle risorse necessarie per un Database Oracle in Real Application Cluster</t>
  </si>
  <si>
    <t>inCloud
Security Layer</t>
  </si>
  <si>
    <t>inCloud
SO</t>
  </si>
  <si>
    <t>inCloud
Cluster</t>
  </si>
  <si>
    <t>inCloud WS Load Balancer</t>
  </si>
  <si>
    <t>inCloud
 VIP</t>
  </si>
  <si>
    <t>inCloud
vCPU</t>
  </si>
  <si>
    <t>inCloud
vRAM</t>
  </si>
  <si>
    <t>inCloud 
vDISK</t>
  </si>
  <si>
    <t>inCloud Security Layer</t>
  </si>
  <si>
    <t>inCloud SO</t>
  </si>
  <si>
    <t>inCloud Cluster</t>
  </si>
  <si>
    <t>inCloud VIP</t>
  </si>
  <si>
    <t>inCloud vCPU</t>
  </si>
  <si>
    <t>inCloud vRAM</t>
  </si>
  <si>
    <t>inCloud vDISK</t>
  </si>
  <si>
    <t>CLOUD - NAS</t>
  </si>
  <si>
    <t>inCloud
Load Balancer
(solo per WS)</t>
  </si>
  <si>
    <t>VM nodo 2 - CED H</t>
  </si>
  <si>
    <t>VM nodo 1 - CED A</t>
  </si>
  <si>
    <t>Storage 1 - CED A</t>
  </si>
  <si>
    <t>Storage 2 - CED H</t>
  </si>
  <si>
    <t>DNS Name</t>
  </si>
  <si>
    <t>Indicare Sì, se si desidera utilizzare la zona in.cloud.innova.puglia.it</t>
  </si>
  <si>
    <t>E' possibile richiedere 1 Share per ogni Security Layer (WS/AS o DB)</t>
  </si>
  <si>
    <t>Nome Share NFS in HA</t>
  </si>
  <si>
    <t>Risorse - Cluster CLOUD - VM</t>
  </si>
  <si>
    <t>Risorse - Storage CLOUD - NAS</t>
  </si>
  <si>
    <t>Risorse - Storage CLOUD - NAS Backup</t>
  </si>
  <si>
    <t>ATTENZIONE: 
Il terzo OCR dovrà essere creato in NFS sulla VM dedicata nel terzo sito di Quorum. Per la fase di installazione sarà fornito un vDISK temporaneo per creare il terzo disco OCR sul canale SCSI 1:15. Al termine dell'installazione và inviata un'email a helpdesk@innova.puglia.it in cui richiedere la rimazione del disco 1:15 non più necessario.</t>
  </si>
  <si>
    <t>COSTI</t>
  </si>
  <si>
    <t>Costo</t>
  </si>
  <si>
    <t>CLOUD - VM
vCPU</t>
  </si>
  <si>
    <t>CLOUD - VM
vRAM</t>
  </si>
  <si>
    <t>CLOUD - VM
vDISK</t>
  </si>
  <si>
    <t>CLOUD - Nas</t>
  </si>
  <si>
    <t>Totale risorse</t>
  </si>
  <si>
    <t>Codice Ente/Dipartimento</t>
  </si>
  <si>
    <t>Descrizione Business Group</t>
  </si>
  <si>
    <t>Software 3:</t>
  </si>
  <si>
    <t>Software 4:</t>
  </si>
  <si>
    <t>WinSrv19 Std</t>
  </si>
  <si>
    <t>Database Server 7 - MariaDB - Galera Arbitro</t>
  </si>
  <si>
    <t>NOTE:</t>
  </si>
  <si>
    <t>Dopo il provisioning delle VM da portale Cloud compilare la colonna in celeste con gli IP delle VM da abilitare x ciascuna Share NFS ed inviare una richiesta di abilitazioni a helpdesk@innova.puglia.it allegando il presente file</t>
  </si>
  <si>
    <t>I backup delle VM e dei loro vDISK è attivabile e gestibile in automonia dal portale Cloud, senza necessità di chiedere spazio dedicato a questi backup.
L’attivazione e verifica della corretta esecuzione del backup è a carico degli utenti abilitati al portale Cloud ed alla gestione del Business Group.
Il backup dell'intero Server Virtuale non assicura una copia consistente dei dati che dovranno essere sottoposti a backup con le procedure di riferimento del produttore del Software. Questi file prodotti dovranno essere conservati su storage esterni alla VM (Share NFS non in HA) che sono da richiedere compilando il presente TAB.</t>
  </si>
  <si>
    <t>Lo spazio NAS è erogato da storage in alta affidabilità e disponibilità (replica sincrona) tra CED A e CED H. Lo spazio NAS non è  sottoposto a backup.</t>
  </si>
  <si>
    <t>Lo spazio NAS è erogato da storage ubicati nel CED A oppure CED H. Lo spazio NAS non è ulteriormente sottoposto a backup.</t>
  </si>
  <si>
    <t xml:space="preserve">Info peering IPsec remoto:
</t>
  </si>
  <si>
    <t>Info peering IPsec Datacenter:</t>
  </si>
  <si>
    <t>NOTE: 
Attualmente Innovapuglia non effettua nessuna fatturazione per i servizi erogati.
i presenti costi sono la simulazione dei costi delle risorse che l'amministrazione/ente sosterrebbe secondo il listino Innovapuglia.</t>
  </si>
  <si>
    <t>Showback costi delle risorse</t>
  </si>
  <si>
    <t>WinSrv12Std</t>
  </si>
  <si>
    <t>WinSrv19Std</t>
  </si>
  <si>
    <t>Ente di TEST</t>
  </si>
  <si>
    <t>TBA</t>
  </si>
  <si>
    <t>TBA-C-0001</t>
  </si>
  <si>
    <t>TBA-S-0001</t>
  </si>
  <si>
    <t>Template Linux Debian 11</t>
  </si>
  <si>
    <t>Debian11</t>
  </si>
  <si>
    <t>tcp/465</t>
  </si>
  <si>
    <t>tcp/636, tcp/389</t>
  </si>
  <si>
    <t>Web Server esposto su rete INTERNET/DMZ su porte standard http/80 e https/443 - tutte le VM di questo tipo avranno un NAT con IP Pubblico per essere raggiunte da INTERNET</t>
  </si>
  <si>
    <t>Web Server esposto su rete RUPAR/SPC su porte standard http/80 e https/443 - tutte le VM di questo tipo avranno un NAT con IP Pubblico RUPAR per essere raggiunte da RUPAR/SPC</t>
  </si>
  <si>
    <t>Cluster di host VMWARE presenti nel CED F specifico per ospitare VM di Quorum/ Voting/ Arbitro</t>
  </si>
  <si>
    <t>(attenzione disponibile solo per VM su Security Layer di tipo WS)</t>
  </si>
  <si>
    <t>Indicare eventuali IP aggiuntivi alle VM da poter utilizzare per servizi tipo KeepAlive/HA Proxy (per gestirsi in autonomia un VIP tra 2 o più VM)</t>
  </si>
  <si>
    <t>Da consultare per una corretta compilazione del presente XLS</t>
  </si>
  <si>
    <t>Dettaglio risorse Compute / Storage / Network</t>
  </si>
  <si>
    <t>Dettaglio risorse Storage dedicati ai dati esterni alle VM</t>
  </si>
  <si>
    <t>Dettaglio risorse Storage dedicati ai backup consistenti dei dati</t>
  </si>
  <si>
    <t>Dettaglio eventuale VPN Site-to-Site</t>
  </si>
  <si>
    <t>Dettaglio regole firewall security</t>
  </si>
  <si>
    <t>Se necessario un Load Balancer di tipo one-arm (modalità proxy) per porte standard http (80) e https (443)</t>
  </si>
  <si>
    <t>Regole firewall attive di Default:</t>
  </si>
  <si>
    <t>Regole firewall con sistemi esterni al Business Group</t>
  </si>
  <si>
    <t>Cluster SIRDIMM - CED A</t>
  </si>
  <si>
    <t>Cluster SIRDIMM - CED H</t>
  </si>
  <si>
    <t>Cluster di host VMWARE presenti nel CED A con High Availability nello stesso CED - specifico x SIRDIMM</t>
  </si>
  <si>
    <t>Cluster di host VMWARE presenti nel CED H con High Availability nello stesso CED - specifico x SIRDIMM</t>
  </si>
  <si>
    <t>Tutte le policy di sicurezza interne al Business Group sono in autonomia gestibili dal portale Cloud.
Con questo form vanno richieste tutte le regole firewall necessarie alla comunicazione con sistemi esterni al Business Group</t>
  </si>
  <si>
    <t>Si autorizzano gli Amministratori Tecnici a modificare le regole firewall interne al Business Group</t>
  </si>
  <si>
    <t>Nota:</t>
  </si>
  <si>
    <t>Sì (default) / NO</t>
  </si>
  <si>
    <t>In caso di "NO" tutte le regole firewall (anche quelle interne al Business Group (WS to AS - AS- to DB) dovranno essere diichiarate nel tab CLOUD-Security e richieste con questo modello via PEC ad InnovaPuglia</t>
  </si>
  <si>
    <t>versione:</t>
  </si>
  <si>
    <t>Nome VM</t>
  </si>
  <si>
    <t>0001</t>
  </si>
  <si>
    <t>CLOUD - SRM</t>
  </si>
  <si>
    <t>Dettaglio VM da replicare nel CED DR presso ASL di Lecce</t>
  </si>
  <si>
    <t>TBA-SIE-WS-L001</t>
  </si>
  <si>
    <t>TBA-SIE-AS-L001</t>
  </si>
  <si>
    <t>TBA-SIE-DB-L001</t>
  </si>
  <si>
    <t>NOTA:</t>
  </si>
  <si>
    <t>Dopo il provisioning delle VM da portale Cloud compilare la colonna con i nomi delle VM ed il Cluster su cui sono ospitati per le quali si vuole attivare la replica nel CED DR presso la ASL di Lecce. Le VM che possono essere replicate sono tutte quelle ospitate nei seguenti Cluster Vmware:
- Cluster STRETCHED
- Cluster CED A
- Cluster Database
- Cluster Database CED A
- Cluster Microsoft
- Cluster Microsoft CED A
- Cluster RedHat
- Cluster RedHat CED A</t>
  </si>
  <si>
    <t>1.1.1.1</t>
  </si>
  <si>
    <t>AS to NFS (esempio)</t>
  </si>
  <si>
    <t>DB to NFS (esempio)</t>
  </si>
  <si>
    <t>WS to SMTP (esempio)</t>
  </si>
  <si>
    <t>AS to LDAP (esempio)</t>
  </si>
  <si>
    <t>Cluster STRETCHED - DR</t>
  </si>
  <si>
    <t>Cluster di host VMWARE presenti nel CED DR</t>
  </si>
  <si>
    <t>Cluster MICROSOFT - DR</t>
  </si>
  <si>
    <t>Cluster di host VMWARE presenti nel CED DR - specifico x Sistemi Opertivi Microsoft</t>
  </si>
  <si>
    <t>Cluster DATABASE - DR</t>
  </si>
  <si>
    <t>Cluster di host VMWARE presenti nel CED DR - specifico x Database Oracle che rientrano nella Licenza ULA Sanità</t>
  </si>
  <si>
    <t>Cluster ORACLEVM - DR</t>
  </si>
  <si>
    <t>Cluster di host ORACLEVM presenti nel CED DR - specifico x Sistemi Oracle (ad es. AS/DB che non rientrano nella Licenza Oracle ULA Sanità)</t>
  </si>
  <si>
    <t>Exadata - CED A</t>
  </si>
  <si>
    <t>Cluster Exadata presente nel CED A</t>
  </si>
  <si>
    <t>Exadata - CED H</t>
  </si>
  <si>
    <t>Cluster Exadata presente nel CED H</t>
  </si>
  <si>
    <t>Dettaglio risorse Compute / Storage / Network presso ASL di Lecce</t>
  </si>
  <si>
    <t>CLOUD - VM-DR</t>
  </si>
  <si>
    <t>SISTEMA QUALITÀ</t>
  </si>
  <si>
    <t>Modulo tecnico di richiesta servizi cloud</t>
  </si>
  <si>
    <t>Redatto</t>
  </si>
  <si>
    <t>Approvato</t>
  </si>
  <si>
    <t>Emesso</t>
  </si>
  <si>
    <t>Responsabile Sistema Gestione Qualità</t>
  </si>
  <si>
    <t>Direttore Divisione Informatica e Telematica</t>
  </si>
  <si>
    <t>Direttore Generale</t>
  </si>
  <si>
    <t>Controllo della Configurazione</t>
  </si>
  <si>
    <t>Titolo:</t>
  </si>
  <si>
    <t>Riferimento:</t>
  </si>
  <si>
    <t>PRQSImod-rich-svcloud</t>
  </si>
  <si>
    <t>Storia delle versioni:</t>
  </si>
  <si>
    <t>EDIZIONI E REVISIONI</t>
  </si>
  <si>
    <t>Versione</t>
  </si>
  <si>
    <t>Data</t>
  </si>
  <si>
    <t>Modifiche</t>
  </si>
  <si>
    <t>Prima edizione completa</t>
  </si>
  <si>
    <t>Aggiunti TAB disaster recovery</t>
  </si>
</sst>
</file>

<file path=xl/styles.xml><?xml version="1.0" encoding="utf-8"?>
<styleSheet xmlns="http://schemas.openxmlformats.org/spreadsheetml/2006/main" xmlns:mc="http://schemas.openxmlformats.org/markup-compatibility/2006" xmlns:x14ac="http://schemas.microsoft.com/office/spreadsheetml/2009/9/ac" mc:Ignorable="x14ac">
  <fonts count="51" x14ac:knownFonts="1">
    <font>
      <sz val="10"/>
      <name val="Arial"/>
      <family val="2"/>
    </font>
    <font>
      <sz val="11"/>
      <color theme="1"/>
      <name val="Calibri"/>
      <family val="2"/>
      <scheme val="minor"/>
    </font>
    <font>
      <b/>
      <sz val="24"/>
      <color indexed="8"/>
      <name val="Arial"/>
      <family val="2"/>
    </font>
    <font>
      <sz val="18"/>
      <color indexed="8"/>
      <name val="Arial"/>
      <family val="2"/>
    </font>
    <font>
      <sz val="12"/>
      <color indexed="8"/>
      <name val="Arial"/>
      <family val="2"/>
    </font>
    <font>
      <sz val="10"/>
      <color indexed="63"/>
      <name val="Arial"/>
      <family val="2"/>
    </font>
    <font>
      <i/>
      <sz val="10"/>
      <color indexed="23"/>
      <name val="Arial"/>
      <family val="2"/>
    </font>
    <font>
      <u/>
      <sz val="10"/>
      <color indexed="39"/>
      <name val="Arial"/>
      <family val="2"/>
    </font>
    <font>
      <sz val="10"/>
      <color indexed="58"/>
      <name val="Arial"/>
      <family val="2"/>
    </font>
    <font>
      <sz val="10"/>
      <color indexed="60"/>
      <name val="Arial"/>
      <family val="2"/>
    </font>
    <font>
      <sz val="10"/>
      <color indexed="16"/>
      <name val="Arial"/>
      <family val="2"/>
    </font>
    <font>
      <b/>
      <sz val="10"/>
      <color indexed="9"/>
      <name val="Arial"/>
      <family val="2"/>
    </font>
    <font>
      <b/>
      <sz val="10"/>
      <color indexed="8"/>
      <name val="Arial"/>
      <family val="2"/>
    </font>
    <font>
      <sz val="10"/>
      <color indexed="9"/>
      <name val="Arial"/>
      <family val="2"/>
    </font>
    <font>
      <b/>
      <sz val="10"/>
      <name val="Arial"/>
      <family val="2"/>
    </font>
    <font>
      <sz val="10"/>
      <name val="Arial"/>
      <family val="2"/>
    </font>
    <font>
      <b/>
      <i/>
      <sz val="10"/>
      <color indexed="9"/>
      <name val="Arial"/>
      <family val="2"/>
    </font>
    <font>
      <i/>
      <sz val="10"/>
      <name val="Arial"/>
      <family val="2"/>
    </font>
    <font>
      <b/>
      <i/>
      <sz val="10"/>
      <name val="Arial"/>
      <family val="2"/>
    </font>
    <font>
      <sz val="8"/>
      <name val="Arial"/>
      <family val="2"/>
    </font>
    <font>
      <b/>
      <sz val="9"/>
      <color indexed="81"/>
      <name val="Tahoma"/>
      <family val="2"/>
    </font>
    <font>
      <sz val="9"/>
      <color indexed="81"/>
      <name val="Tahoma"/>
      <family val="2"/>
    </font>
    <font>
      <sz val="10"/>
      <color rgb="FFFF0000"/>
      <name val="Arial"/>
      <family val="2"/>
    </font>
    <font>
      <sz val="10"/>
      <color rgb="FF00B050"/>
      <name val="Arial"/>
      <family val="2"/>
    </font>
    <font>
      <i/>
      <sz val="10"/>
      <color rgb="FFFF0000"/>
      <name val="Arial"/>
      <family val="2"/>
    </font>
    <font>
      <b/>
      <sz val="10"/>
      <color rgb="FFFF0000"/>
      <name val="Arial"/>
      <family val="2"/>
    </font>
    <font>
      <b/>
      <sz val="10"/>
      <color rgb="FF00B050"/>
      <name val="Arial"/>
      <family val="2"/>
    </font>
    <font>
      <sz val="9"/>
      <name val="Arial"/>
      <family val="2"/>
    </font>
    <font>
      <b/>
      <i/>
      <sz val="9"/>
      <color rgb="FFFF0000"/>
      <name val="Arial"/>
      <family val="2"/>
    </font>
    <font>
      <i/>
      <sz val="9"/>
      <name val="Arial"/>
      <family val="2"/>
    </font>
    <font>
      <i/>
      <sz val="9"/>
      <color rgb="FFFF0000"/>
      <name val="Arial"/>
      <family val="2"/>
    </font>
    <font>
      <u/>
      <sz val="10"/>
      <color theme="10"/>
      <name val="Arial"/>
      <family val="2"/>
    </font>
    <font>
      <i/>
      <sz val="9"/>
      <color rgb="FF00B050"/>
      <name val="Arial"/>
      <family val="2"/>
    </font>
    <font>
      <i/>
      <sz val="9"/>
      <color rgb="FF002060"/>
      <name val="Arial"/>
      <family val="2"/>
    </font>
    <font>
      <i/>
      <sz val="10"/>
      <color rgb="FF002060"/>
      <name val="Arial"/>
      <family val="2"/>
    </font>
    <font>
      <b/>
      <sz val="9"/>
      <color rgb="FFFF0000"/>
      <name val="Arial"/>
      <family val="2"/>
    </font>
    <font>
      <sz val="9"/>
      <color rgb="FFFF0000"/>
      <name val="Arial"/>
      <family val="2"/>
    </font>
    <font>
      <b/>
      <i/>
      <sz val="9"/>
      <name val="Arial"/>
      <family val="2"/>
    </font>
    <font>
      <b/>
      <sz val="8"/>
      <color rgb="FFFF0000"/>
      <name val="Arial"/>
      <family val="2"/>
    </font>
    <font>
      <b/>
      <i/>
      <sz val="9"/>
      <color indexed="9"/>
      <name val="Arial"/>
      <family val="2"/>
    </font>
    <font>
      <b/>
      <i/>
      <sz val="10"/>
      <color rgb="FFFF0000"/>
      <name val="Arial"/>
      <family val="2"/>
    </font>
    <font>
      <b/>
      <sz val="9"/>
      <color rgb="FF00B050"/>
      <name val="Arial"/>
      <family val="2"/>
    </font>
    <font>
      <sz val="10"/>
      <color theme="1"/>
      <name val="Times New Roman"/>
      <family val="1"/>
    </font>
    <font>
      <b/>
      <sz val="12"/>
      <color theme="1"/>
      <name val="Times New Roman"/>
      <family val="1"/>
    </font>
    <font>
      <b/>
      <sz val="24"/>
      <color theme="1"/>
      <name val="Times New Roman"/>
      <family val="1"/>
    </font>
    <font>
      <b/>
      <sz val="14"/>
      <color theme="1"/>
      <name val="Times New Roman"/>
      <family val="1"/>
    </font>
    <font>
      <b/>
      <sz val="20"/>
      <color theme="1"/>
      <name val="Times New Roman"/>
      <family val="1"/>
    </font>
    <font>
      <b/>
      <sz val="16"/>
      <color theme="1"/>
      <name val="Times New Roman"/>
      <family val="1"/>
    </font>
    <font>
      <sz val="12"/>
      <color theme="1"/>
      <name val="Times New Roman"/>
      <family val="1"/>
    </font>
    <font>
      <b/>
      <sz val="11"/>
      <color theme="1"/>
      <name val="Times New Roman"/>
      <family val="1"/>
    </font>
    <font>
      <sz val="12"/>
      <color rgb="FFFF0000"/>
      <name val="Times New Roman"/>
      <family val="1"/>
    </font>
  </fonts>
  <fills count="17">
    <fill>
      <patternFill patternType="none"/>
    </fill>
    <fill>
      <patternFill patternType="gray125"/>
    </fill>
    <fill>
      <patternFill patternType="solid">
        <fgColor indexed="8"/>
        <bgColor indexed="18"/>
      </patternFill>
    </fill>
    <fill>
      <patternFill patternType="solid">
        <fgColor indexed="23"/>
        <bgColor indexed="55"/>
      </patternFill>
    </fill>
    <fill>
      <patternFill patternType="solid">
        <fgColor indexed="31"/>
        <bgColor indexed="45"/>
      </patternFill>
    </fill>
    <fill>
      <patternFill patternType="solid">
        <fgColor indexed="45"/>
        <bgColor indexed="47"/>
      </patternFill>
    </fill>
    <fill>
      <patternFill patternType="solid">
        <fgColor indexed="16"/>
        <bgColor indexed="10"/>
      </patternFill>
    </fill>
    <fill>
      <patternFill patternType="solid">
        <fgColor indexed="42"/>
        <bgColor indexed="27"/>
      </patternFill>
    </fill>
    <fill>
      <patternFill patternType="solid">
        <fgColor indexed="26"/>
        <bgColor indexed="41"/>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rgb="FF00B0F0"/>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bgColor indexed="64"/>
      </patternFill>
    </fill>
    <fill>
      <patternFill patternType="solid">
        <fgColor theme="7" tint="0.79998168889431442"/>
        <bgColor indexed="64"/>
      </patternFill>
    </fill>
  </fills>
  <borders count="33">
    <border>
      <left/>
      <right/>
      <top/>
      <bottom/>
      <diagonal/>
    </border>
    <border>
      <left style="thin">
        <color indexed="23"/>
      </left>
      <right style="thin">
        <color indexed="23"/>
      </right>
      <top style="thin">
        <color indexed="23"/>
      </top>
      <bottom style="thin">
        <color indexed="23"/>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dashed">
        <color auto="1"/>
      </left>
      <right style="dashed">
        <color auto="1"/>
      </right>
      <top style="dashed">
        <color auto="1"/>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style="dashed">
        <color auto="1"/>
      </left>
      <right style="dashed">
        <color auto="1"/>
      </right>
      <top style="dashed">
        <color auto="1"/>
      </top>
      <bottom/>
      <diagonal/>
    </border>
    <border>
      <left style="dashed">
        <color auto="1"/>
      </left>
      <right style="dashed">
        <color auto="1"/>
      </right>
      <top/>
      <bottom style="dashed">
        <color auto="1"/>
      </bottom>
      <diagonal/>
    </border>
    <border>
      <left style="dotted">
        <color indexed="64"/>
      </left>
      <right/>
      <top style="dotted">
        <color indexed="64"/>
      </top>
      <bottom style="dashed">
        <color auto="1"/>
      </bottom>
      <diagonal/>
    </border>
    <border>
      <left/>
      <right/>
      <top style="dotted">
        <color indexed="64"/>
      </top>
      <bottom style="dashed">
        <color auto="1"/>
      </bottom>
      <diagonal/>
    </border>
    <border>
      <left style="thin">
        <color indexed="64"/>
      </left>
      <right/>
      <top/>
      <bottom style="dashed">
        <color auto="1"/>
      </bottom>
      <diagonal/>
    </border>
    <border>
      <left/>
      <right/>
      <top/>
      <bottom style="dashed">
        <color auto="1"/>
      </bottom>
      <diagonal/>
    </border>
    <border>
      <left style="dashed">
        <color auto="1"/>
      </left>
      <right/>
      <top/>
      <bottom style="dashed">
        <color auto="1"/>
      </bottom>
      <diagonal/>
    </border>
    <border>
      <left style="thin">
        <color indexed="64"/>
      </left>
      <right/>
      <top style="dashed">
        <color auto="1"/>
      </top>
      <bottom style="dashed">
        <color auto="1"/>
      </bottom>
      <diagonal/>
    </border>
    <border>
      <left/>
      <right/>
      <top style="dashed">
        <color auto="1"/>
      </top>
      <bottom style="dashed">
        <color auto="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medium">
        <color indexed="64"/>
      </right>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s>
  <cellStyleXfs count="20">
    <xf numFmtId="0" fontId="0" fillId="0" borderId="0"/>
    <xf numFmtId="0" fontId="12" fillId="0" borderId="0" applyNumberFormat="0" applyFill="0" applyBorder="0" applyAlignment="0" applyProtection="0"/>
    <xf numFmtId="0" fontId="13" fillId="2" borderId="0" applyNumberFormat="0" applyBorder="0" applyAlignment="0" applyProtection="0"/>
    <xf numFmtId="0" fontId="13" fillId="3" borderId="0" applyNumberFormat="0" applyBorder="0" applyAlignment="0" applyProtection="0"/>
    <xf numFmtId="0" fontId="12" fillId="4" borderId="0" applyNumberFormat="0" applyBorder="0" applyAlignment="0" applyProtection="0"/>
    <xf numFmtId="0" fontId="10" fillId="5" borderId="0" applyNumberFormat="0" applyBorder="0" applyAlignment="0" applyProtection="0"/>
    <xf numFmtId="0" fontId="11" fillId="6" borderId="0" applyNumberFormat="0" applyBorder="0" applyAlignment="0" applyProtection="0"/>
    <xf numFmtId="0" fontId="6" fillId="0" borderId="0" applyNumberFormat="0" applyFill="0" applyBorder="0" applyAlignment="0" applyProtection="0"/>
    <xf numFmtId="0" fontId="8" fillId="7"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9" fillId="8" borderId="0" applyNumberFormat="0" applyBorder="0" applyAlignment="0" applyProtection="0"/>
    <xf numFmtId="0" fontId="5" fillId="8" borderId="1" applyNumberFormat="0" applyAlignment="0" applyProtection="0"/>
    <xf numFmtId="0" fontId="15" fillId="0" borderId="0" applyNumberFormat="0" applyFont="0" applyFill="0" applyBorder="0" applyAlignment="0" applyProtection="0"/>
    <xf numFmtId="0" fontId="15" fillId="0" borderId="0" applyNumberFormat="0" applyFont="0" applyFill="0" applyBorder="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1" fillId="0" borderId="0"/>
  </cellStyleXfs>
  <cellXfs count="193">
    <xf numFmtId="0" fontId="0" fillId="0" borderId="0" xfId="0"/>
    <xf numFmtId="0" fontId="0" fillId="0" borderId="0" xfId="0" applyFont="1" applyFill="1" applyBorder="1" applyAlignment="1">
      <alignment vertical="center"/>
    </xf>
    <xf numFmtId="0" fontId="0" fillId="0" borderId="0" xfId="0" applyFont="1" applyFill="1" applyBorder="1" applyAlignment="1">
      <alignment horizontal="left" vertical="center"/>
    </xf>
    <xf numFmtId="0" fontId="0" fillId="0" borderId="0" xfId="0" applyFont="1" applyFill="1" applyBorder="1" applyAlignment="1">
      <alignment horizontal="center" vertical="center"/>
    </xf>
    <xf numFmtId="0" fontId="17" fillId="0" borderId="0" xfId="0" applyFont="1" applyFill="1" applyBorder="1" applyAlignment="1">
      <alignment vertical="center"/>
    </xf>
    <xf numFmtId="0" fontId="0" fillId="0" borderId="0" xfId="0" applyFill="1" applyBorder="1" applyAlignment="1">
      <alignment vertical="center"/>
    </xf>
    <xf numFmtId="0" fontId="0" fillId="0" borderId="0" xfId="0" applyFill="1" applyBorder="1" applyAlignment="1">
      <alignment horizontal="left" vertical="center"/>
    </xf>
    <xf numFmtId="0" fontId="18" fillId="0" borderId="0" xfId="0" applyFont="1" applyFill="1" applyBorder="1" applyAlignment="1">
      <alignment vertical="center"/>
    </xf>
    <xf numFmtId="0" fontId="24" fillId="0" borderId="0" xfId="0" applyFont="1" applyFill="1" applyBorder="1" applyAlignment="1">
      <alignment vertical="center"/>
    </xf>
    <xf numFmtId="0" fontId="0" fillId="0" borderId="0" xfId="0" applyFont="1" applyFill="1" applyBorder="1" applyAlignment="1">
      <alignment horizontal="right" vertical="center"/>
    </xf>
    <xf numFmtId="0" fontId="0" fillId="0" borderId="0" xfId="0" applyFont="1" applyBorder="1"/>
    <xf numFmtId="0" fontId="0" fillId="0" borderId="0" xfId="0" applyBorder="1"/>
    <xf numFmtId="0" fontId="23" fillId="0" borderId="0" xfId="0" applyFont="1" applyFill="1" applyBorder="1" applyAlignment="1" applyProtection="1">
      <alignment horizontal="right" vertical="center"/>
    </xf>
    <xf numFmtId="0" fontId="27" fillId="0" borderId="0" xfId="0" applyFont="1" applyFill="1" applyBorder="1" applyAlignment="1">
      <alignment vertical="center"/>
    </xf>
    <xf numFmtId="0" fontId="16" fillId="9" borderId="7" xfId="0" applyFont="1" applyFill="1" applyBorder="1" applyAlignment="1" applyProtection="1">
      <alignment horizontal="left" vertical="center" wrapText="1"/>
    </xf>
    <xf numFmtId="0" fontId="16" fillId="9" borderId="7" xfId="0" applyFont="1" applyFill="1" applyBorder="1" applyAlignment="1" applyProtection="1">
      <alignment horizontal="center" vertical="center" wrapText="1"/>
    </xf>
    <xf numFmtId="0" fontId="16" fillId="12" borderId="7" xfId="0" applyFont="1" applyFill="1" applyBorder="1" applyAlignment="1" applyProtection="1">
      <alignment horizontal="center" vertical="center" wrapText="1"/>
    </xf>
    <xf numFmtId="0" fontId="27" fillId="0" borderId="7" xfId="0" applyFont="1" applyFill="1" applyBorder="1" applyAlignment="1">
      <alignment vertical="center"/>
    </xf>
    <xf numFmtId="49" fontId="27" fillId="0" borderId="0" xfId="0" applyNumberFormat="1" applyFont="1" applyFill="1" applyBorder="1" applyAlignment="1">
      <alignment horizontal="center" vertical="center"/>
    </xf>
    <xf numFmtId="0" fontId="27" fillId="0" borderId="0" xfId="0" applyFont="1" applyFill="1" applyBorder="1" applyAlignment="1">
      <alignment horizontal="center" vertical="center"/>
    </xf>
    <xf numFmtId="0" fontId="27" fillId="0" borderId="0" xfId="0" applyFont="1" applyBorder="1"/>
    <xf numFmtId="0" fontId="26" fillId="0" borderId="7" xfId="0" applyFont="1" applyFill="1" applyBorder="1" applyAlignment="1">
      <alignment vertical="center"/>
    </xf>
    <xf numFmtId="49" fontId="29" fillId="0" borderId="7" xfId="0" applyNumberFormat="1" applyFont="1" applyFill="1" applyBorder="1" applyAlignment="1">
      <alignment vertical="center"/>
    </xf>
    <xf numFmtId="0" fontId="26" fillId="0" borderId="7" xfId="0" applyFont="1" applyFill="1" applyBorder="1" applyAlignment="1">
      <alignment vertical="center" wrapText="1"/>
    </xf>
    <xf numFmtId="0" fontId="26" fillId="0" borderId="7" xfId="0" applyFont="1" applyFill="1" applyBorder="1" applyAlignment="1">
      <alignment horizontal="left" vertical="center"/>
    </xf>
    <xf numFmtId="49" fontId="29" fillId="0" borderId="7" xfId="0" applyNumberFormat="1" applyFont="1" applyFill="1" applyBorder="1" applyAlignment="1">
      <alignment horizontal="left" vertical="center"/>
    </xf>
    <xf numFmtId="0" fontId="30" fillId="0" borderId="7" xfId="0" applyFont="1" applyFill="1" applyBorder="1" applyAlignment="1">
      <alignment horizontal="right" vertical="center" wrapText="1"/>
    </xf>
    <xf numFmtId="0" fontId="30" fillId="0" borderId="7" xfId="0" applyFont="1" applyFill="1" applyBorder="1" applyAlignment="1">
      <alignment horizontal="right" vertical="center"/>
    </xf>
    <xf numFmtId="0" fontId="25" fillId="0" borderId="7" xfId="0" applyFont="1" applyFill="1" applyBorder="1" applyAlignment="1">
      <alignment horizontal="center" vertical="center"/>
    </xf>
    <xf numFmtId="0" fontId="0" fillId="0" borderId="0" xfId="0" applyFont="1" applyFill="1" applyBorder="1" applyAlignment="1">
      <alignment horizontal="right" vertical="center" wrapText="1"/>
    </xf>
    <xf numFmtId="0" fontId="30" fillId="0" borderId="7" xfId="0" applyFont="1" applyFill="1" applyBorder="1" applyAlignment="1">
      <alignment horizontal="left" vertical="center" wrapText="1"/>
    </xf>
    <xf numFmtId="0" fontId="23" fillId="0" borderId="7" xfId="0" applyFont="1" applyFill="1" applyBorder="1" applyAlignment="1" applyProtection="1">
      <alignment horizontal="right" vertical="center"/>
    </xf>
    <xf numFmtId="0" fontId="29" fillId="0" borderId="7" xfId="0" applyFont="1" applyFill="1" applyBorder="1" applyAlignment="1">
      <alignment horizontal="left" vertical="center" wrapText="1"/>
    </xf>
    <xf numFmtId="0" fontId="37" fillId="0" borderId="0" xfId="0" applyFont="1" applyFill="1" applyBorder="1" applyAlignment="1">
      <alignment horizontal="center" vertical="center"/>
    </xf>
    <xf numFmtId="0" fontId="30" fillId="0" borderId="0" xfId="0" quotePrefix="1" applyFont="1" applyFill="1" applyBorder="1" applyAlignment="1">
      <alignment horizontal="left" vertical="center" wrapText="1"/>
    </xf>
    <xf numFmtId="0" fontId="29" fillId="0" borderId="0" xfId="0" applyFont="1" applyFill="1" applyBorder="1" applyAlignment="1">
      <alignment horizontal="center" vertical="center"/>
    </xf>
    <xf numFmtId="49" fontId="30" fillId="0" borderId="7" xfId="0" applyNumberFormat="1" applyFont="1" applyFill="1" applyBorder="1" applyAlignment="1">
      <alignment horizontal="left" vertical="center"/>
    </xf>
    <xf numFmtId="0" fontId="25" fillId="11" borderId="7" xfId="0" applyFont="1" applyFill="1" applyBorder="1" applyAlignment="1">
      <alignment horizontal="left" vertical="center"/>
    </xf>
    <xf numFmtId="0" fontId="35" fillId="0" borderId="7" xfId="0" applyFont="1" applyFill="1" applyBorder="1" applyAlignment="1">
      <alignment horizontal="center" vertical="center"/>
    </xf>
    <xf numFmtId="0" fontId="38" fillId="0" borderId="0" xfId="0" applyFont="1" applyFill="1" applyBorder="1" applyAlignment="1">
      <alignment horizontal="left" vertical="center"/>
    </xf>
    <xf numFmtId="0" fontId="28" fillId="0" borderId="7" xfId="0" applyFont="1" applyFill="1" applyBorder="1" applyAlignment="1" applyProtection="1">
      <alignment horizontal="left" vertical="center" wrapText="1"/>
    </xf>
    <xf numFmtId="0" fontId="29" fillId="13" borderId="7" xfId="0" applyFont="1" applyFill="1" applyBorder="1" applyAlignment="1" applyProtection="1">
      <alignment horizontal="left" vertical="center" wrapText="1"/>
      <protection locked="0"/>
    </xf>
    <xf numFmtId="0" fontId="14" fillId="0" borderId="7" xfId="0" applyFont="1" applyFill="1" applyBorder="1" applyAlignment="1" applyProtection="1">
      <alignment horizontal="right" vertical="center"/>
    </xf>
    <xf numFmtId="0" fontId="0" fillId="0" borderId="7" xfId="0" applyFont="1" applyFill="1" applyBorder="1" applyAlignment="1" applyProtection="1">
      <alignment horizontal="right" vertical="center"/>
    </xf>
    <xf numFmtId="0" fontId="17" fillId="0" borderId="7" xfId="0" applyFont="1" applyFill="1" applyBorder="1" applyAlignment="1" applyProtection="1">
      <alignment horizontal="right" vertical="center"/>
    </xf>
    <xf numFmtId="1" fontId="27" fillId="0" borderId="0" xfId="0" applyNumberFormat="1" applyFont="1" applyFill="1" applyBorder="1" applyAlignment="1">
      <alignment horizontal="center" vertical="center"/>
    </xf>
    <xf numFmtId="0" fontId="29" fillId="0" borderId="0" xfId="0" applyFont="1" applyFill="1" applyBorder="1" applyAlignment="1">
      <alignment horizontal="center" vertical="center" wrapText="1"/>
    </xf>
    <xf numFmtId="0" fontId="35" fillId="11" borderId="7" xfId="0" applyFont="1" applyFill="1" applyBorder="1" applyAlignment="1" applyProtection="1">
      <alignment horizontal="center" vertical="center" wrapText="1"/>
    </xf>
    <xf numFmtId="0" fontId="27" fillId="0" borderId="7" xfId="0" applyFont="1" applyFill="1" applyBorder="1" applyAlignment="1">
      <alignment horizontal="left" vertical="center"/>
    </xf>
    <xf numFmtId="0" fontId="31" fillId="0" borderId="7" xfId="18" quotePrefix="1" applyFill="1" applyBorder="1" applyAlignment="1" applyProtection="1">
      <alignment horizontal="left" vertical="center" wrapText="1"/>
    </xf>
    <xf numFmtId="0" fontId="29" fillId="0" borderId="7" xfId="0" quotePrefix="1" applyFont="1" applyFill="1" applyBorder="1" applyAlignment="1" applyProtection="1">
      <alignment horizontal="left" vertical="center" wrapText="1"/>
    </xf>
    <xf numFmtId="0" fontId="30" fillId="0" borderId="7" xfId="0" quotePrefix="1" applyFont="1" applyFill="1" applyBorder="1" applyAlignment="1" applyProtection="1">
      <alignment horizontal="left" vertical="center" wrapText="1"/>
    </xf>
    <xf numFmtId="0" fontId="25" fillId="11" borderId="7" xfId="0" applyFont="1" applyFill="1" applyBorder="1" applyAlignment="1">
      <alignment horizontal="center" vertical="center"/>
    </xf>
    <xf numFmtId="0" fontId="0" fillId="0" borderId="0" xfId="0" applyFill="1" applyBorder="1" applyAlignment="1" applyProtection="1">
      <alignment vertical="center"/>
    </xf>
    <xf numFmtId="0" fontId="0" fillId="0" borderId="0" xfId="0" applyBorder="1" applyProtection="1"/>
    <xf numFmtId="0" fontId="27" fillId="0" borderId="0" xfId="0" applyFont="1" applyBorder="1" applyProtection="1"/>
    <xf numFmtId="0" fontId="0"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28" fillId="0" borderId="0" xfId="0" applyFont="1" applyFill="1" applyBorder="1" applyAlignment="1" applyProtection="1">
      <alignment horizontal="left" vertical="center" wrapText="1"/>
    </xf>
    <xf numFmtId="0" fontId="29" fillId="0" borderId="7" xfId="0" applyFont="1" applyFill="1" applyBorder="1" applyAlignment="1" applyProtection="1">
      <alignment horizontal="left" vertical="top" wrapText="1"/>
    </xf>
    <xf numFmtId="0" fontId="29" fillId="0" borderId="7" xfId="0" applyFont="1" applyFill="1" applyBorder="1" applyAlignment="1" applyProtection="1">
      <alignment horizontal="left" vertical="center" wrapText="1"/>
    </xf>
    <xf numFmtId="0" fontId="30" fillId="0" borderId="7" xfId="0" applyFont="1" applyFill="1" applyBorder="1" applyAlignment="1" applyProtection="1">
      <alignment horizontal="left" vertical="center" wrapText="1"/>
    </xf>
    <xf numFmtId="0" fontId="0" fillId="0" borderId="0" xfId="0" applyFont="1" applyFill="1" applyBorder="1" applyAlignment="1" applyProtection="1">
      <alignment horizontal="right" vertical="center"/>
    </xf>
    <xf numFmtId="0" fontId="29" fillId="0" borderId="0" xfId="0" applyFont="1" applyFill="1" applyBorder="1" applyAlignment="1" applyProtection="1">
      <alignment horizontal="left" vertical="center" wrapText="1"/>
    </xf>
    <xf numFmtId="0" fontId="29" fillId="13" borderId="7" xfId="0" applyFont="1" applyFill="1" applyBorder="1" applyAlignment="1" applyProtection="1">
      <alignment horizontal="center" vertical="center" wrapText="1"/>
      <protection locked="0"/>
    </xf>
    <xf numFmtId="0" fontId="27" fillId="0" borderId="0" xfId="0" applyFont="1" applyFill="1" applyBorder="1" applyAlignment="1" applyProtection="1">
      <alignment vertical="center"/>
      <protection locked="0"/>
    </xf>
    <xf numFmtId="0" fontId="0" fillId="0" borderId="0" xfId="0" applyFont="1" applyFill="1" applyBorder="1" applyAlignment="1" applyProtection="1">
      <alignment vertical="center"/>
      <protection locked="0"/>
    </xf>
    <xf numFmtId="0" fontId="0" fillId="0" borderId="0" xfId="0" applyFont="1" applyFill="1" applyBorder="1" applyAlignment="1" applyProtection="1">
      <alignment horizontal="left" vertical="center"/>
      <protection locked="0"/>
    </xf>
    <xf numFmtId="1" fontId="0" fillId="0" borderId="0" xfId="0" applyNumberFormat="1" applyFont="1" applyFill="1" applyBorder="1" applyAlignment="1" applyProtection="1">
      <alignment horizontal="center" vertical="center"/>
      <protection locked="0"/>
    </xf>
    <xf numFmtId="0" fontId="0" fillId="0" borderId="0" xfId="0" applyFont="1" applyFill="1" applyBorder="1" applyAlignment="1" applyProtection="1">
      <alignment horizontal="center" vertical="center"/>
      <protection locked="0"/>
    </xf>
    <xf numFmtId="0" fontId="0" fillId="0" borderId="0" xfId="0" applyFill="1" applyBorder="1" applyAlignment="1" applyProtection="1">
      <alignment vertical="center"/>
      <protection locked="0"/>
    </xf>
    <xf numFmtId="0" fontId="14" fillId="10" borderId="7" xfId="0" applyFont="1" applyFill="1" applyBorder="1" applyAlignment="1" applyProtection="1">
      <alignment vertical="center"/>
    </xf>
    <xf numFmtId="0" fontId="14" fillId="10" borderId="7" xfId="0" applyFont="1" applyFill="1" applyBorder="1" applyAlignment="1" applyProtection="1">
      <alignment horizontal="left" vertical="center"/>
    </xf>
    <xf numFmtId="0" fontId="32" fillId="0" borderId="7" xfId="0" applyFont="1" applyFill="1" applyBorder="1" applyAlignment="1" applyProtection="1">
      <alignment horizontal="left" vertical="center"/>
    </xf>
    <xf numFmtId="0" fontId="29" fillId="0" borderId="0" xfId="0" applyFont="1" applyFill="1" applyBorder="1" applyAlignment="1" applyProtection="1">
      <alignment horizontal="left" vertical="center"/>
    </xf>
    <xf numFmtId="0" fontId="33" fillId="0" borderId="7" xfId="0" applyFont="1" applyBorder="1" applyAlignment="1" applyProtection="1">
      <alignment horizontal="left" vertical="center"/>
    </xf>
    <xf numFmtId="0" fontId="33" fillId="0" borderId="7" xfId="0" applyFont="1" applyFill="1" applyBorder="1" applyAlignment="1" applyProtection="1">
      <alignment horizontal="left" vertical="center"/>
    </xf>
    <xf numFmtId="0" fontId="33" fillId="0" borderId="7" xfId="0" applyFont="1" applyFill="1" applyBorder="1" applyAlignment="1" applyProtection="1">
      <alignment horizontal="left" vertical="center" wrapText="1"/>
    </xf>
    <xf numFmtId="1" fontId="33" fillId="0" borderId="7" xfId="0" quotePrefix="1" applyNumberFormat="1" applyFont="1" applyFill="1" applyBorder="1" applyAlignment="1" applyProtection="1">
      <alignment horizontal="left" vertical="center"/>
    </xf>
    <xf numFmtId="0" fontId="34" fillId="0" borderId="0" xfId="0" applyFont="1" applyFill="1" applyBorder="1" applyAlignment="1" applyProtection="1">
      <alignment horizontal="left" vertical="center"/>
    </xf>
    <xf numFmtId="0" fontId="0" fillId="0" borderId="0" xfId="0" applyFill="1" applyBorder="1" applyAlignment="1" applyProtection="1">
      <alignment horizontal="left" vertical="center"/>
    </xf>
    <xf numFmtId="0" fontId="30" fillId="0" borderId="7" xfId="0" applyFont="1" applyFill="1" applyBorder="1" applyAlignment="1" applyProtection="1">
      <alignment horizontal="center" vertical="center"/>
    </xf>
    <xf numFmtId="1" fontId="30" fillId="0" borderId="7" xfId="0" quotePrefix="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30" fillId="0" borderId="0" xfId="0" applyFont="1" applyFill="1" applyBorder="1" applyAlignment="1" applyProtection="1">
      <alignment vertical="center"/>
    </xf>
    <xf numFmtId="0" fontId="30" fillId="0" borderId="7" xfId="0" applyFont="1" applyFill="1" applyBorder="1" applyAlignment="1" applyProtection="1">
      <alignment horizontal="center" vertical="center" wrapText="1"/>
    </xf>
    <xf numFmtId="0" fontId="0" fillId="0" borderId="0" xfId="0" applyFont="1" applyFill="1" applyBorder="1" applyAlignment="1" applyProtection="1">
      <alignment horizontal="center" vertical="center"/>
    </xf>
    <xf numFmtId="0" fontId="30" fillId="13" borderId="7"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center" vertical="center"/>
      <protection locked="0"/>
    </xf>
    <xf numFmtId="0" fontId="22" fillId="0" borderId="0" xfId="0" applyFont="1" applyFill="1" applyBorder="1" applyAlignment="1" applyProtection="1">
      <alignment horizontal="center" vertical="center" wrapText="1"/>
      <protection locked="0"/>
    </xf>
    <xf numFmtId="1" fontId="22" fillId="0" borderId="0" xfId="0" quotePrefix="1" applyNumberFormat="1" applyFont="1" applyFill="1" applyBorder="1" applyAlignment="1" applyProtection="1">
      <alignment horizontal="center" vertical="center"/>
      <protection locked="0"/>
    </xf>
    <xf numFmtId="0" fontId="0" fillId="0" borderId="0" xfId="0" applyFill="1" applyBorder="1" applyAlignment="1" applyProtection="1">
      <alignment horizontal="left" vertical="center"/>
      <protection locked="0"/>
    </xf>
    <xf numFmtId="0" fontId="0" fillId="9" borderId="2" xfId="0" applyFont="1" applyFill="1" applyBorder="1" applyAlignment="1" applyProtection="1">
      <alignment horizontal="right" vertical="center"/>
    </xf>
    <xf numFmtId="0" fontId="39" fillId="9" borderId="12" xfId="0" applyFont="1" applyFill="1" applyBorder="1" applyAlignment="1" applyProtection="1">
      <alignment horizontal="center" vertical="center" wrapText="1"/>
    </xf>
    <xf numFmtId="0" fontId="0" fillId="0" borderId="2" xfId="0" applyFont="1" applyFill="1" applyBorder="1" applyAlignment="1" applyProtection="1">
      <alignment horizontal="right" vertical="center"/>
    </xf>
    <xf numFmtId="0" fontId="29" fillId="15" borderId="8" xfId="0" applyFont="1" applyFill="1" applyBorder="1" applyAlignment="1" applyProtection="1">
      <alignment horizontal="center" vertical="center" wrapText="1"/>
    </xf>
    <xf numFmtId="0" fontId="30" fillId="0" borderId="2" xfId="0" applyFont="1" applyFill="1" applyBorder="1" applyAlignment="1" applyProtection="1">
      <alignment horizontal="center" vertical="center"/>
    </xf>
    <xf numFmtId="0" fontId="0" fillId="0" borderId="0" xfId="0" applyFont="1" applyAlignment="1" applyProtection="1">
      <alignment horizontal="right"/>
    </xf>
    <xf numFmtId="0" fontId="0" fillId="0" borderId="0" xfId="0" applyAlignment="1" applyProtection="1">
      <alignment horizontal="center"/>
    </xf>
    <xf numFmtId="0" fontId="0" fillId="0" borderId="0" xfId="0" applyFont="1" applyAlignment="1" applyProtection="1">
      <alignment horizontal="left"/>
    </xf>
    <xf numFmtId="0" fontId="0" fillId="0" borderId="0" xfId="0" applyFont="1" applyAlignment="1" applyProtection="1">
      <alignment horizontal="center"/>
    </xf>
    <xf numFmtId="0" fontId="25" fillId="0" borderId="15" xfId="0" applyFont="1" applyFill="1" applyBorder="1" applyAlignment="1" applyProtection="1">
      <alignment vertical="center"/>
    </xf>
    <xf numFmtId="0" fontId="0" fillId="0" borderId="0" xfId="0" applyFill="1" applyBorder="1" applyAlignment="1">
      <alignment horizontal="center" vertical="center"/>
    </xf>
    <xf numFmtId="0" fontId="17" fillId="0" borderId="0" xfId="0" applyFont="1" applyFill="1" applyBorder="1" applyAlignment="1">
      <alignment horizontal="center" vertical="center"/>
    </xf>
    <xf numFmtId="0" fontId="0" fillId="0" borderId="0" xfId="0" applyFont="1" applyBorder="1" applyAlignment="1">
      <alignment horizontal="center"/>
    </xf>
    <xf numFmtId="0" fontId="27" fillId="0" borderId="0" xfId="0" applyFont="1" applyBorder="1" applyAlignment="1">
      <alignment horizontal="center"/>
    </xf>
    <xf numFmtId="0" fontId="0" fillId="0" borderId="0" xfId="0" applyBorder="1" applyAlignment="1">
      <alignment horizontal="center"/>
    </xf>
    <xf numFmtId="0" fontId="30" fillId="0" borderId="7" xfId="0" applyFont="1" applyFill="1" applyBorder="1" applyAlignment="1">
      <alignment horizontal="center" vertical="center"/>
    </xf>
    <xf numFmtId="0" fontId="24" fillId="0" borderId="0" xfId="0" applyFont="1" applyFill="1" applyBorder="1" applyAlignment="1">
      <alignment horizontal="center" vertical="center"/>
    </xf>
    <xf numFmtId="0" fontId="40" fillId="11" borderId="7" xfId="0" applyFont="1" applyFill="1" applyBorder="1" applyAlignment="1">
      <alignment horizontal="center" vertical="center"/>
    </xf>
    <xf numFmtId="0" fontId="40" fillId="11" borderId="7" xfId="0" applyFont="1" applyFill="1" applyBorder="1" applyAlignment="1">
      <alignment horizontal="center" vertical="center" wrapText="1"/>
    </xf>
    <xf numFmtId="0" fontId="40" fillId="0" borderId="7" xfId="0" applyFont="1" applyFill="1" applyBorder="1" applyAlignment="1">
      <alignment horizontal="center" vertical="center"/>
    </xf>
    <xf numFmtId="3" fontId="29" fillId="13" borderId="7" xfId="0" applyNumberFormat="1" applyFont="1" applyFill="1" applyBorder="1" applyAlignment="1" applyProtection="1">
      <alignment horizontal="center" vertical="center" wrapText="1"/>
      <protection locked="0"/>
    </xf>
    <xf numFmtId="0" fontId="41" fillId="11" borderId="7" xfId="0" applyFont="1" applyFill="1" applyBorder="1" applyAlignment="1" applyProtection="1">
      <alignment horizontal="right" vertical="center" wrapText="1"/>
    </xf>
    <xf numFmtId="0" fontId="41" fillId="11" borderId="7" xfId="0" quotePrefix="1" applyFont="1" applyFill="1" applyBorder="1" applyAlignment="1" applyProtection="1">
      <alignment horizontal="left" vertical="center" wrapText="1"/>
    </xf>
    <xf numFmtId="0" fontId="31" fillId="0" borderId="0" xfId="18" quotePrefix="1" applyFill="1"/>
    <xf numFmtId="0" fontId="30" fillId="0" borderId="7" xfId="0" applyFont="1" applyBorder="1" applyAlignment="1">
      <alignment horizontal="right" vertical="center"/>
    </xf>
    <xf numFmtId="49" fontId="29" fillId="0" borderId="7" xfId="0" applyNumberFormat="1" applyFont="1" applyBorder="1" applyAlignment="1">
      <alignment vertical="center"/>
    </xf>
    <xf numFmtId="0" fontId="24" fillId="0" borderId="0" xfId="0" applyFont="1" applyAlignment="1">
      <alignment vertical="center"/>
    </xf>
    <xf numFmtId="0" fontId="17" fillId="0" borderId="0" xfId="0" applyFont="1" applyAlignment="1">
      <alignment vertical="center"/>
    </xf>
    <xf numFmtId="0" fontId="25" fillId="11" borderId="7" xfId="0" applyFont="1" applyFill="1" applyBorder="1" applyAlignment="1" applyProtection="1">
      <alignment horizontal="center" vertical="center"/>
    </xf>
    <xf numFmtId="0" fontId="29" fillId="13" borderId="7" xfId="0" applyFont="1" applyFill="1" applyBorder="1" applyAlignment="1" applyProtection="1">
      <alignment horizontal="left" vertical="top" wrapText="1"/>
      <protection locked="0"/>
    </xf>
    <xf numFmtId="0" fontId="22" fillId="11" borderId="7" xfId="0" applyFont="1" applyFill="1" applyBorder="1" applyAlignment="1" applyProtection="1">
      <alignment horizontal="center" vertical="center"/>
    </xf>
    <xf numFmtId="0" fontId="25" fillId="11" borderId="14" xfId="0" applyFont="1" applyFill="1" applyBorder="1" applyAlignment="1" applyProtection="1">
      <alignment horizontal="center" vertical="center"/>
    </xf>
    <xf numFmtId="0" fontId="25" fillId="11" borderId="15" xfId="0" applyFont="1" applyFill="1" applyBorder="1" applyAlignment="1" applyProtection="1">
      <alignment horizontal="center" vertical="center"/>
    </xf>
    <xf numFmtId="0" fontId="29" fillId="13" borderId="10" xfId="0" applyFont="1" applyFill="1" applyBorder="1" applyAlignment="1" applyProtection="1">
      <alignment horizontal="center" vertical="center" wrapText="1"/>
      <protection locked="0"/>
    </xf>
    <xf numFmtId="0" fontId="29" fillId="13" borderId="11" xfId="0" applyFont="1" applyFill="1" applyBorder="1" applyAlignment="1" applyProtection="1">
      <alignment horizontal="center" vertical="center" wrapText="1"/>
      <protection locked="0"/>
    </xf>
    <xf numFmtId="0" fontId="25" fillId="11" borderId="5" xfId="0" applyFont="1" applyFill="1" applyBorder="1" applyAlignment="1" applyProtection="1">
      <alignment horizontal="center" vertical="center"/>
    </xf>
    <xf numFmtId="0" fontId="25" fillId="11" borderId="0" xfId="0" applyFont="1" applyFill="1" applyBorder="1" applyAlignment="1" applyProtection="1">
      <alignment horizontal="center" vertical="center"/>
    </xf>
    <xf numFmtId="0" fontId="38" fillId="16" borderId="0" xfId="0" applyFont="1" applyFill="1" applyBorder="1" applyAlignment="1">
      <alignment horizontal="left" vertical="center" wrapText="1"/>
    </xf>
    <xf numFmtId="0" fontId="14" fillId="10" borderId="7" xfId="0" applyFont="1" applyFill="1" applyBorder="1" applyAlignment="1" applyProtection="1">
      <alignment horizontal="left" vertical="center"/>
    </xf>
    <xf numFmtId="0" fontId="14" fillId="14" borderId="7" xfId="0" applyFont="1" applyFill="1" applyBorder="1" applyAlignment="1" applyProtection="1">
      <alignment horizontal="center" vertical="center"/>
    </xf>
    <xf numFmtId="0" fontId="29" fillId="0" borderId="7" xfId="0" applyFont="1" applyFill="1" applyBorder="1" applyAlignment="1" applyProtection="1">
      <alignment horizontal="left" vertical="center"/>
    </xf>
    <xf numFmtId="0" fontId="14" fillId="14" borderId="7" xfId="0" applyFont="1" applyFill="1" applyBorder="1" applyAlignment="1" applyProtection="1">
      <alignment horizontal="center" vertical="center" wrapText="1"/>
    </xf>
    <xf numFmtId="0" fontId="25" fillId="11" borderId="3" xfId="0" applyFont="1" applyFill="1" applyBorder="1" applyAlignment="1">
      <alignment horizontal="center" vertical="center"/>
    </xf>
    <xf numFmtId="0" fontId="25" fillId="11" borderId="4" xfId="0" applyFont="1" applyFill="1" applyBorder="1" applyAlignment="1">
      <alignment horizontal="center" vertical="center"/>
    </xf>
    <xf numFmtId="0" fontId="36" fillId="16" borderId="3" xfId="0" applyFont="1" applyFill="1" applyBorder="1" applyAlignment="1">
      <alignment horizontal="center" vertical="center"/>
    </xf>
    <xf numFmtId="0" fontId="36" fillId="16" borderId="4" xfId="0" applyFont="1" applyFill="1" applyBorder="1" applyAlignment="1">
      <alignment horizontal="center" vertical="center"/>
    </xf>
    <xf numFmtId="0" fontId="25" fillId="11" borderId="3" xfId="0" applyFont="1" applyFill="1" applyBorder="1" applyAlignment="1" applyProtection="1">
      <alignment horizontal="center" vertical="center"/>
    </xf>
    <xf numFmtId="0" fontId="25" fillId="11" borderId="4" xfId="0" applyFont="1" applyFill="1" applyBorder="1" applyAlignment="1" applyProtection="1">
      <alignment horizontal="center" vertical="center"/>
    </xf>
    <xf numFmtId="0" fontId="25" fillId="11" borderId="6" xfId="0" applyFont="1" applyFill="1" applyBorder="1" applyAlignment="1" applyProtection="1">
      <alignment horizontal="center" vertical="center"/>
    </xf>
    <xf numFmtId="0" fontId="29" fillId="13" borderId="8" xfId="0" applyFont="1" applyFill="1" applyBorder="1" applyAlignment="1" applyProtection="1">
      <alignment horizontal="center" vertical="center" wrapText="1"/>
      <protection locked="0"/>
    </xf>
    <xf numFmtId="0" fontId="29" fillId="13" borderId="9" xfId="0" applyFont="1" applyFill="1" applyBorder="1" applyAlignment="1" applyProtection="1">
      <alignment horizontal="center" vertical="center" wrapText="1"/>
      <protection locked="0"/>
    </xf>
    <xf numFmtId="0" fontId="39" fillId="9" borderId="12" xfId="0" applyFont="1" applyFill="1" applyBorder="1" applyAlignment="1" applyProtection="1">
      <alignment horizontal="center" vertical="center" wrapText="1"/>
    </xf>
    <xf numFmtId="0" fontId="39" fillId="9" borderId="13" xfId="0" applyFont="1" applyFill="1" applyBorder="1" applyAlignment="1" applyProtection="1">
      <alignment horizontal="center" vertical="center" wrapText="1"/>
    </xf>
    <xf numFmtId="0" fontId="36" fillId="16" borderId="3" xfId="0" applyFont="1" applyFill="1" applyBorder="1" applyAlignment="1">
      <alignment horizontal="left" vertical="center" wrapText="1"/>
    </xf>
    <xf numFmtId="0" fontId="36" fillId="16" borderId="4" xfId="0" applyFont="1" applyFill="1" applyBorder="1" applyAlignment="1">
      <alignment horizontal="left" vertical="center" wrapText="1"/>
    </xf>
    <xf numFmtId="0" fontId="38" fillId="16" borderId="0" xfId="0" applyFont="1" applyFill="1" applyAlignment="1">
      <alignment horizontal="left" vertical="center" wrapText="1"/>
    </xf>
    <xf numFmtId="0" fontId="38" fillId="16" borderId="0" xfId="0" applyFont="1" applyFill="1" applyAlignment="1">
      <alignment horizontal="left" vertical="top" wrapText="1"/>
    </xf>
    <xf numFmtId="0" fontId="25" fillId="11" borderId="17" xfId="0" applyFont="1" applyFill="1" applyBorder="1" applyAlignment="1" applyProtection="1">
      <alignment horizontal="center" vertical="center"/>
    </xf>
    <xf numFmtId="0" fontId="25" fillId="11" borderId="18" xfId="0" applyFont="1" applyFill="1" applyBorder="1" applyAlignment="1" applyProtection="1">
      <alignment horizontal="center" vertical="center"/>
    </xf>
    <xf numFmtId="0" fontId="25" fillId="11" borderId="16" xfId="0" applyFont="1" applyFill="1" applyBorder="1" applyAlignment="1" applyProtection="1">
      <alignment horizontal="center" vertical="center"/>
    </xf>
    <xf numFmtId="0" fontId="42" fillId="0" borderId="0" xfId="19" applyFont="1" applyAlignment="1">
      <alignment vertical="center"/>
    </xf>
    <xf numFmtId="0" fontId="43" fillId="0" borderId="0" xfId="19" applyFont="1" applyAlignment="1">
      <alignment horizontal="center" vertical="center"/>
    </xf>
    <xf numFmtId="0" fontId="44" fillId="0" borderId="0" xfId="19" applyFont="1" applyAlignment="1">
      <alignment horizontal="center" vertical="center"/>
    </xf>
    <xf numFmtId="0" fontId="45" fillId="0" borderId="0" xfId="19" applyFont="1" applyAlignment="1">
      <alignment horizontal="center" vertical="center"/>
    </xf>
    <xf numFmtId="0" fontId="46" fillId="0" borderId="0" xfId="19" applyFont="1" applyAlignment="1">
      <alignment horizontal="center" vertical="center"/>
    </xf>
    <xf numFmtId="0" fontId="1" fillId="0" borderId="0" xfId="19"/>
    <xf numFmtId="0" fontId="47" fillId="0" borderId="0" xfId="19" applyFont="1" applyAlignment="1">
      <alignment horizontal="center" vertical="center"/>
    </xf>
    <xf numFmtId="0" fontId="48" fillId="0" borderId="19" xfId="19" applyFont="1" applyBorder="1" applyAlignment="1">
      <alignment horizontal="center" vertical="center" wrapText="1"/>
    </xf>
    <xf numFmtId="0" fontId="48" fillId="0" borderId="20" xfId="19" applyFont="1" applyBorder="1" applyAlignment="1">
      <alignment horizontal="center" vertical="center" wrapText="1"/>
    </xf>
    <xf numFmtId="0" fontId="48" fillId="0" borderId="21" xfId="19" applyFont="1" applyBorder="1" applyAlignment="1">
      <alignment horizontal="center" vertical="center" wrapText="1"/>
    </xf>
    <xf numFmtId="0" fontId="48" fillId="0" borderId="22" xfId="19" applyFont="1" applyBorder="1" applyAlignment="1">
      <alignment horizontal="center" vertical="center" wrapText="1"/>
    </xf>
    <xf numFmtId="0" fontId="42" fillId="0" borderId="23" xfId="19" applyFont="1" applyBorder="1" applyAlignment="1">
      <alignment vertical="center" wrapText="1"/>
    </xf>
    <xf numFmtId="0" fontId="42" fillId="0" borderId="23" xfId="19" applyFont="1" applyBorder="1" applyAlignment="1">
      <alignment horizontal="justify" vertical="center" wrapText="1"/>
    </xf>
    <xf numFmtId="0" fontId="48" fillId="0" borderId="23" xfId="19" applyFont="1" applyBorder="1" applyAlignment="1">
      <alignment vertical="center" wrapText="1"/>
    </xf>
    <xf numFmtId="0" fontId="42" fillId="0" borderId="24" xfId="19" applyFont="1" applyBorder="1" applyAlignment="1">
      <alignment vertical="center" wrapText="1"/>
    </xf>
    <xf numFmtId="0" fontId="42" fillId="0" borderId="24" xfId="19" applyFont="1" applyBorder="1" applyAlignment="1">
      <alignment horizontal="justify" vertical="center" wrapText="1"/>
    </xf>
    <xf numFmtId="0" fontId="48" fillId="0" borderId="24" xfId="19" applyFont="1" applyBorder="1" applyAlignment="1">
      <alignment vertical="center" wrapText="1"/>
    </xf>
    <xf numFmtId="0" fontId="42" fillId="0" borderId="21" xfId="19" applyFont="1" applyBorder="1" applyAlignment="1">
      <alignment vertical="center" wrapText="1"/>
    </xf>
    <xf numFmtId="0" fontId="42" fillId="0" borderId="21" xfId="19" applyFont="1" applyBorder="1" applyAlignment="1">
      <alignment horizontal="justify" vertical="center" wrapText="1"/>
    </xf>
    <xf numFmtId="0" fontId="48" fillId="0" borderId="21" xfId="19" applyFont="1" applyBorder="1" applyAlignment="1">
      <alignment vertical="center" wrapText="1"/>
    </xf>
    <xf numFmtId="0" fontId="45" fillId="0" borderId="0" xfId="19" applyFont="1" applyAlignment="1">
      <alignment vertical="center"/>
    </xf>
    <xf numFmtId="0" fontId="48" fillId="0" borderId="0" xfId="19" applyFont="1" applyAlignment="1">
      <alignment vertical="center"/>
    </xf>
    <xf numFmtId="0" fontId="48" fillId="0" borderId="0" xfId="19" applyFont="1" applyAlignment="1">
      <alignment horizontal="left" vertical="center" indent="12"/>
    </xf>
    <xf numFmtId="0" fontId="48" fillId="0" borderId="0" xfId="19" applyFont="1" applyAlignment="1">
      <alignment horizontal="center" vertical="center"/>
    </xf>
    <xf numFmtId="0" fontId="43" fillId="0" borderId="0" xfId="19" applyFont="1" applyAlignment="1">
      <alignment horizontal="left" vertical="center" indent="12"/>
    </xf>
    <xf numFmtId="0" fontId="43" fillId="0" borderId="25" xfId="19" applyFont="1" applyBorder="1" applyAlignment="1">
      <alignment horizontal="center" vertical="center" wrapText="1"/>
    </xf>
    <xf numFmtId="0" fontId="43" fillId="0" borderId="26" xfId="19" applyFont="1" applyBorder="1" applyAlignment="1">
      <alignment horizontal="center" vertical="center" wrapText="1"/>
    </xf>
    <xf numFmtId="0" fontId="43" fillId="0" borderId="27" xfId="19" applyFont="1" applyBorder="1" applyAlignment="1">
      <alignment horizontal="center" vertical="center" wrapText="1"/>
    </xf>
    <xf numFmtId="0" fontId="49" fillId="0" borderId="28" xfId="19" applyFont="1" applyBorder="1" applyAlignment="1">
      <alignment horizontal="center" vertical="center" wrapText="1"/>
    </xf>
    <xf numFmtId="0" fontId="49" fillId="0" borderId="22" xfId="19" applyFont="1" applyBorder="1" applyAlignment="1">
      <alignment horizontal="center" vertical="center" wrapText="1"/>
    </xf>
    <xf numFmtId="0" fontId="49" fillId="0" borderId="29" xfId="19" applyFont="1" applyBorder="1" applyAlignment="1">
      <alignment horizontal="center" vertical="center" wrapText="1"/>
    </xf>
    <xf numFmtId="0" fontId="48" fillId="0" borderId="28" xfId="19" applyFont="1" applyBorder="1" applyAlignment="1">
      <alignment horizontal="center" vertical="center" wrapText="1"/>
    </xf>
    <xf numFmtId="15" fontId="48" fillId="0" borderId="22" xfId="19" applyNumberFormat="1" applyFont="1" applyBorder="1" applyAlignment="1">
      <alignment horizontal="center" vertical="center" wrapText="1"/>
    </xf>
    <xf numFmtId="0" fontId="48" fillId="0" borderId="29" xfId="19" applyFont="1" applyBorder="1" applyAlignment="1">
      <alignment horizontal="justify" vertical="center" wrapText="1"/>
    </xf>
    <xf numFmtId="0" fontId="50" fillId="0" borderId="22" xfId="19" applyNumberFormat="1" applyFont="1" applyBorder="1" applyAlignment="1">
      <alignment horizontal="center" vertical="center" wrapText="1"/>
    </xf>
    <xf numFmtId="14" fontId="48" fillId="0" borderId="22" xfId="19" applyNumberFormat="1" applyFont="1" applyBorder="1" applyAlignment="1">
      <alignment horizontal="center" vertical="center" wrapText="1"/>
    </xf>
    <xf numFmtId="0" fontId="43" fillId="0" borderId="29" xfId="19" applyFont="1" applyBorder="1" applyAlignment="1">
      <alignment vertical="center" wrapText="1"/>
    </xf>
    <xf numFmtId="0" fontId="48" fillId="0" borderId="30" xfId="19" applyFont="1" applyBorder="1" applyAlignment="1">
      <alignment horizontal="center" vertical="center" wrapText="1"/>
    </xf>
    <xf numFmtId="0" fontId="48" fillId="0" borderId="31" xfId="19" applyFont="1" applyBorder="1" applyAlignment="1">
      <alignment horizontal="center" vertical="center" wrapText="1"/>
    </xf>
    <xf numFmtId="0" fontId="43" fillId="0" borderId="32" xfId="19" applyFont="1" applyBorder="1" applyAlignment="1">
      <alignment vertical="center" wrapText="1"/>
    </xf>
    <xf numFmtId="17" fontId="48" fillId="0" borderId="22" xfId="19" applyNumberFormat="1" applyFont="1" applyBorder="1" applyAlignment="1">
      <alignment horizontal="center" vertical="center" wrapText="1"/>
    </xf>
  </cellXfs>
  <cellStyles count="20">
    <cellStyle name="Accent" xfId="1"/>
    <cellStyle name="Accent 1" xfId="2"/>
    <cellStyle name="Accent 2" xfId="3"/>
    <cellStyle name="Accent 3" xfId="4"/>
    <cellStyle name="Bad" xfId="5"/>
    <cellStyle name="Collegamento ipertestuale" xfId="18" builtinId="8"/>
    <cellStyle name="Error" xfId="6"/>
    <cellStyle name="Footnote" xfId="7"/>
    <cellStyle name="Good" xfId="8"/>
    <cellStyle name="Heading" xfId="9"/>
    <cellStyle name="Heading 1" xfId="10"/>
    <cellStyle name="Heading 2" xfId="11"/>
    <cellStyle name="Hyperlink" xfId="12"/>
    <cellStyle name="Neutral" xfId="13"/>
    <cellStyle name="Normale" xfId="0" builtinId="0"/>
    <cellStyle name="Normale 2" xfId="19"/>
    <cellStyle name="Note" xfId="14"/>
    <cellStyle name="Status" xfId="15"/>
    <cellStyle name="Text" xfId="16"/>
    <cellStyle name="Warning" xfId="17"/>
  </cellStyles>
  <dxfs count="5">
    <dxf>
      <font>
        <b val="0"/>
        <i/>
        <strike val="0"/>
        <condense val="0"/>
        <extend val="0"/>
        <outline val="0"/>
        <shadow val="0"/>
        <u val="none"/>
        <vertAlign val="baseline"/>
        <sz val="9"/>
        <color rgb="FFFF0000"/>
        <name val="Arial"/>
        <scheme val="none"/>
      </font>
      <fill>
        <patternFill patternType="none">
          <fgColor indexed="64"/>
          <bgColor indexed="65"/>
        </patternFill>
      </fill>
      <alignment horizontal="right" vertical="center" textRotation="0" wrapText="0" indent="0" justifyLastLine="0" shrinkToFit="0" readingOrder="0"/>
      <border diagonalUp="0" diagonalDown="0">
        <left/>
        <right/>
        <top style="dashed">
          <color indexed="64"/>
        </top>
        <bottom style="dashed">
          <color indexed="64"/>
        </bottom>
      </border>
    </dxf>
    <dxf>
      <font>
        <b val="0"/>
        <i/>
        <strike val="0"/>
        <condense val="0"/>
        <extend val="0"/>
        <outline val="0"/>
        <shadow val="0"/>
        <u val="none"/>
        <vertAlign val="baseline"/>
        <sz val="10"/>
        <color auto="1"/>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right/>
        <top/>
        <bottom/>
      </border>
    </dxf>
    <dxf>
      <border outline="0">
        <bottom style="thin">
          <color indexed="64"/>
        </bottom>
      </border>
    </dxf>
    <dxf>
      <font>
        <b val="0"/>
        <i/>
        <strike val="0"/>
        <condense val="0"/>
        <extend val="0"/>
        <outline val="0"/>
        <shadow val="0"/>
        <u val="none"/>
        <vertAlign val="baseline"/>
        <sz val="9"/>
        <color rgb="FFFF0000"/>
        <name val="Arial"/>
        <scheme val="none"/>
      </font>
      <fill>
        <patternFill patternType="none">
          <fgColor indexed="64"/>
          <bgColor indexed="65"/>
        </patternFill>
      </fill>
      <alignment horizontal="right" vertical="center" textRotation="0" wrapText="0" indent="0" justifyLastLine="0" shrinkToFit="0" readingOrder="0"/>
    </dxf>
    <dxf>
      <font>
        <b val="0"/>
        <i/>
        <strike val="0"/>
        <condense val="0"/>
        <extend val="0"/>
        <outline val="0"/>
        <shadow val="0"/>
        <u val="none"/>
        <vertAlign val="baseline"/>
        <sz val="9"/>
        <color rgb="FFFF0000"/>
        <name val="Arial"/>
        <scheme val="none"/>
      </font>
      <fill>
        <patternFill patternType="none">
          <fgColor indexed="64"/>
          <bgColor indexed="65"/>
        </patternFill>
      </fill>
      <alignment horizontal="right" vertical="center" textRotation="0" wrapText="0" indent="0" justifyLastLine="0" shrinkToFit="0" readingOrder="0"/>
      <border diagonalUp="0" diagonalDown="0" outline="0">
        <left style="dashed">
          <color indexed="64"/>
        </left>
        <right style="dashed">
          <color indexed="64"/>
        </right>
        <top/>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8000"/>
      <rgbColor rgb="00000080"/>
      <rgbColor rgb="00706E0C"/>
      <rgbColor rgb="00800080"/>
      <rgbColor rgb="00008080"/>
      <rgbColor rgb="00C0C0C0"/>
      <rgbColor rgb="00808080"/>
      <rgbColor rgb="009999FF"/>
      <rgbColor rgb="00993366"/>
      <rgbColor rgb="00FFFFCC"/>
      <rgbColor rgb="00E8F2A1"/>
      <rgbColor rgb="00660066"/>
      <rgbColor rgb="00FF8080"/>
      <rgbColor rgb="000066CC"/>
      <rgbColor rgb="00DDDDDD"/>
      <rgbColor rgb="00000080"/>
      <rgbColor rgb="00FF00FF"/>
      <rgbColor rgb="00FFC000"/>
      <rgbColor rgb="0000FFFF"/>
      <rgbColor rgb="00800080"/>
      <rgbColor rgb="00800000"/>
      <rgbColor rgb="00008080"/>
      <rgbColor rgb="000000EE"/>
      <rgbColor rgb="0000CCFF"/>
      <rgbColor rgb="00FFFFA6"/>
      <rgbColor rgb="00CCFFCC"/>
      <rgbColor rgb="00FFFF99"/>
      <rgbColor rgb="0099CCFF"/>
      <rgbColor rgb="00FFCCCC"/>
      <rgbColor rgb="00CC99FF"/>
      <rgbColor rgb="00FFCC99"/>
      <rgbColor rgb="003366FF"/>
      <rgbColor rgb="0033CCCC"/>
      <rgbColor rgb="00AECF00"/>
      <rgbColor rgb="00FFCC00"/>
      <rgbColor rgb="00FF9900"/>
      <rgbColor rgb="00FF6600"/>
      <rgbColor rgb="00666699"/>
      <rgbColor rgb="00969696"/>
      <rgbColor rgb="00003366"/>
      <rgbColor rgb="00339966"/>
      <rgbColor rgb="00006600"/>
      <rgbColor rgb="003C3C3C"/>
      <rgbColor rgb="009966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tables/table1.xml><?xml version="1.0" encoding="utf-8"?>
<table xmlns="http://schemas.openxmlformats.org/spreadsheetml/2006/main" id="3" name="Tabella14" displayName="Tabella14" ref="A21" headerRowCount="0" totalsRowShown="0" headerRowDxfId="4" dataDxfId="3" tableBorderDxfId="2">
  <tableColumns count="1">
    <tableColumn id="1" name="Cluster STRETCHED" headerRowDxfId="1" dataDxfId="0"/>
  </tableColumns>
  <tableStyleInfo name="TableStyleMedium2" showFirstColumn="0" showLastColumn="0" showRowStripes="0" showColumnStripes="0"/>
</table>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tabSelected="1" topLeftCell="A49" workbookViewId="0">
      <selection activeCell="C52" sqref="C52"/>
    </sheetView>
  </sheetViews>
  <sheetFormatPr defaultRowHeight="12.75" x14ac:dyDescent="0.2"/>
  <cols>
    <col min="1" max="1" width="73.85546875" customWidth="1"/>
    <col min="2" max="2" width="48.28515625" bestFit="1" customWidth="1"/>
    <col min="3" max="3" width="36.5703125" customWidth="1"/>
  </cols>
  <sheetData>
    <row r="1" spans="1:1" x14ac:dyDescent="0.2">
      <c r="A1" s="152"/>
    </row>
    <row r="2" spans="1:1" ht="15.75" x14ac:dyDescent="0.2">
      <c r="A2" s="153"/>
    </row>
    <row r="3" spans="1:1" ht="15.75" x14ac:dyDescent="0.2">
      <c r="A3" s="153"/>
    </row>
    <row r="4" spans="1:1" ht="15.75" x14ac:dyDescent="0.2">
      <c r="A4" s="153"/>
    </row>
    <row r="5" spans="1:1" ht="15.75" x14ac:dyDescent="0.2">
      <c r="A5" s="153"/>
    </row>
    <row r="6" spans="1:1" ht="15.75" x14ac:dyDescent="0.2">
      <c r="A6" s="153"/>
    </row>
    <row r="7" spans="1:1" ht="15.75" x14ac:dyDescent="0.2">
      <c r="A7" s="153"/>
    </row>
    <row r="8" spans="1:1" ht="15.75" x14ac:dyDescent="0.2">
      <c r="A8" s="153"/>
    </row>
    <row r="9" spans="1:1" ht="15.75" x14ac:dyDescent="0.2">
      <c r="A9" s="153"/>
    </row>
    <row r="10" spans="1:1" ht="15.75" x14ac:dyDescent="0.2">
      <c r="A10" s="153"/>
    </row>
    <row r="11" spans="1:1" ht="15.75" x14ac:dyDescent="0.2">
      <c r="A11" s="153"/>
    </row>
    <row r="12" spans="1:1" ht="30" x14ac:dyDescent="0.2">
      <c r="A12" s="154" t="s">
        <v>263</v>
      </c>
    </row>
    <row r="13" spans="1:1" ht="18.75" x14ac:dyDescent="0.2">
      <c r="A13" s="155"/>
    </row>
    <row r="14" spans="1:1" ht="18.75" x14ac:dyDescent="0.2">
      <c r="A14" s="155"/>
    </row>
    <row r="15" spans="1:1" ht="25.5" x14ac:dyDescent="0.2">
      <c r="A15" s="156" t="s">
        <v>264</v>
      </c>
    </row>
    <row r="16" spans="1:1" ht="18.75" x14ac:dyDescent="0.2">
      <c r="A16" s="155"/>
    </row>
    <row r="17" spans="1:3" ht="18.75" x14ac:dyDescent="0.25">
      <c r="A17" s="155"/>
      <c r="B17" s="157"/>
      <c r="C17" s="157"/>
    </row>
    <row r="18" spans="1:3" ht="20.25" x14ac:dyDescent="0.25">
      <c r="A18" s="158"/>
      <c r="B18" s="157"/>
      <c r="C18" s="157"/>
    </row>
    <row r="19" spans="1:3" ht="20.25" x14ac:dyDescent="0.25">
      <c r="A19" s="158"/>
      <c r="B19" s="157"/>
      <c r="C19" s="157"/>
    </row>
    <row r="20" spans="1:3" ht="20.25" x14ac:dyDescent="0.25">
      <c r="A20" s="158"/>
      <c r="B20" s="157"/>
      <c r="C20" s="157"/>
    </row>
    <row r="21" spans="1:3" ht="20.25" x14ac:dyDescent="0.25">
      <c r="A21" s="158"/>
      <c r="B21" s="157"/>
      <c r="C21" s="157"/>
    </row>
    <row r="22" spans="1:3" ht="20.25" x14ac:dyDescent="0.25">
      <c r="A22" s="158"/>
      <c r="B22" s="157"/>
      <c r="C22" s="157"/>
    </row>
    <row r="23" spans="1:3" ht="20.25" x14ac:dyDescent="0.25">
      <c r="A23" s="158"/>
      <c r="B23" s="157"/>
      <c r="C23" s="157"/>
    </row>
    <row r="24" spans="1:3" ht="20.25" x14ac:dyDescent="0.25">
      <c r="A24" s="158"/>
      <c r="B24" s="157"/>
      <c r="C24" s="157"/>
    </row>
    <row r="25" spans="1:3" ht="20.25" x14ac:dyDescent="0.25">
      <c r="A25" s="158"/>
      <c r="B25" s="157"/>
      <c r="C25" s="157"/>
    </row>
    <row r="26" spans="1:3" ht="20.25" x14ac:dyDescent="0.25">
      <c r="A26" s="158"/>
      <c r="B26" s="157"/>
      <c r="C26" s="157"/>
    </row>
    <row r="27" spans="1:3" ht="20.25" x14ac:dyDescent="0.25">
      <c r="A27" s="158"/>
      <c r="B27" s="157"/>
      <c r="C27" s="157"/>
    </row>
    <row r="28" spans="1:3" ht="21" thickBot="1" x14ac:dyDescent="0.3">
      <c r="A28" s="158"/>
      <c r="B28" s="157"/>
      <c r="C28" s="157"/>
    </row>
    <row r="29" spans="1:3" ht="16.5" thickBot="1" x14ac:dyDescent="0.25">
      <c r="A29" s="159" t="s">
        <v>265</v>
      </c>
      <c r="B29" s="160" t="s">
        <v>266</v>
      </c>
      <c r="C29" s="160" t="s">
        <v>267</v>
      </c>
    </row>
    <row r="30" spans="1:3" ht="16.5" thickBot="1" x14ac:dyDescent="0.25">
      <c r="A30" s="161" t="s">
        <v>268</v>
      </c>
      <c r="B30" s="162" t="s">
        <v>269</v>
      </c>
      <c r="C30" s="162" t="s">
        <v>270</v>
      </c>
    </row>
    <row r="31" spans="1:3" x14ac:dyDescent="0.2">
      <c r="A31" s="163"/>
      <c r="B31" s="164"/>
      <c r="C31" s="165"/>
    </row>
    <row r="32" spans="1:3" x14ac:dyDescent="0.2">
      <c r="A32" s="166"/>
      <c r="B32" s="167"/>
      <c r="C32" s="168"/>
    </row>
    <row r="33" spans="1:3" ht="13.5" thickBot="1" x14ac:dyDescent="0.25">
      <c r="A33" s="169"/>
      <c r="B33" s="170"/>
      <c r="C33" s="171"/>
    </row>
    <row r="34" spans="1:3" ht="15" x14ac:dyDescent="0.25">
      <c r="A34" s="152"/>
      <c r="B34" s="157"/>
      <c r="C34" s="157"/>
    </row>
    <row r="36" spans="1:3" ht="18.75" x14ac:dyDescent="0.25">
      <c r="A36" s="172" t="s">
        <v>271</v>
      </c>
      <c r="B36" s="157"/>
      <c r="C36" s="157"/>
    </row>
    <row r="37" spans="1:3" ht="15.75" x14ac:dyDescent="0.25">
      <c r="A37" s="173"/>
      <c r="B37" s="157"/>
      <c r="C37" s="157"/>
    </row>
    <row r="38" spans="1:3" ht="15.75" x14ac:dyDescent="0.25">
      <c r="A38" s="174" t="s">
        <v>272</v>
      </c>
      <c r="B38" s="175" t="s">
        <v>264</v>
      </c>
      <c r="C38" s="157"/>
    </row>
    <row r="39" spans="1:3" ht="15.75" x14ac:dyDescent="0.25">
      <c r="A39" s="174"/>
      <c r="B39" s="157"/>
      <c r="C39" s="157"/>
    </row>
    <row r="40" spans="1:3" ht="15.75" x14ac:dyDescent="0.25">
      <c r="A40" s="174" t="s">
        <v>273</v>
      </c>
      <c r="B40" s="175" t="s">
        <v>274</v>
      </c>
      <c r="C40" s="157"/>
    </row>
    <row r="41" spans="1:3" ht="15.75" x14ac:dyDescent="0.25">
      <c r="A41" s="174"/>
      <c r="B41" s="157"/>
      <c r="C41" s="157"/>
    </row>
    <row r="42" spans="1:3" ht="15.75" x14ac:dyDescent="0.25">
      <c r="A42" s="174"/>
      <c r="B42" s="174"/>
      <c r="C42" s="157"/>
    </row>
    <row r="43" spans="1:3" ht="15.75" x14ac:dyDescent="0.25">
      <c r="A43" s="174"/>
      <c r="B43" s="157"/>
      <c r="C43" s="157"/>
    </row>
    <row r="44" spans="1:3" ht="15.75" x14ac:dyDescent="0.25">
      <c r="A44" s="174"/>
      <c r="B44" s="157"/>
      <c r="C44" s="157"/>
    </row>
    <row r="45" spans="1:3" ht="15.75" x14ac:dyDescent="0.25">
      <c r="A45" s="174"/>
      <c r="B45" s="157"/>
      <c r="C45" s="157"/>
    </row>
    <row r="46" spans="1:3" ht="18.75" x14ac:dyDescent="0.25">
      <c r="A46" s="172" t="s">
        <v>275</v>
      </c>
      <c r="B46" s="157"/>
      <c r="C46" s="157"/>
    </row>
    <row r="47" spans="1:3" ht="16.5" thickBot="1" x14ac:dyDescent="0.3">
      <c r="A47" s="176"/>
      <c r="B47" s="157"/>
      <c r="C47" s="157"/>
    </row>
    <row r="48" spans="1:3" ht="17.25" thickTop="1" thickBot="1" x14ac:dyDescent="0.25">
      <c r="A48" s="177" t="s">
        <v>276</v>
      </c>
      <c r="B48" s="178"/>
      <c r="C48" s="179"/>
    </row>
    <row r="49" spans="1:3" ht="15" thickBot="1" x14ac:dyDescent="0.25">
      <c r="A49" s="180" t="s">
        <v>277</v>
      </c>
      <c r="B49" s="181" t="s">
        <v>278</v>
      </c>
      <c r="C49" s="182" t="s">
        <v>279</v>
      </c>
    </row>
    <row r="50" spans="1:3" ht="16.5" thickBot="1" x14ac:dyDescent="0.25">
      <c r="A50" s="183">
        <v>1</v>
      </c>
      <c r="B50" s="184">
        <v>44736</v>
      </c>
      <c r="C50" s="185" t="s">
        <v>280</v>
      </c>
    </row>
    <row r="51" spans="1:3" ht="16.5" thickBot="1" x14ac:dyDescent="0.25">
      <c r="A51" s="183">
        <v>2</v>
      </c>
      <c r="B51" s="192">
        <v>44927</v>
      </c>
      <c r="C51" s="185" t="s">
        <v>281</v>
      </c>
    </row>
    <row r="52" spans="1:3" ht="16.5" thickBot="1" x14ac:dyDescent="0.25">
      <c r="A52" s="183"/>
      <c r="B52" s="186"/>
      <c r="C52" s="185"/>
    </row>
    <row r="53" spans="1:3" ht="16.5" thickBot="1" x14ac:dyDescent="0.25">
      <c r="A53" s="183"/>
      <c r="B53" s="187"/>
      <c r="C53" s="185"/>
    </row>
    <row r="54" spans="1:3" ht="16.5" thickBot="1" x14ac:dyDescent="0.25">
      <c r="A54" s="183"/>
      <c r="B54" s="162"/>
      <c r="C54" s="188"/>
    </row>
    <row r="55" spans="1:3" ht="16.5" thickBot="1" x14ac:dyDescent="0.25">
      <c r="A55" s="189"/>
      <c r="B55" s="190"/>
      <c r="C55" s="191"/>
    </row>
    <row r="56" spans="1:3" ht="16.5" thickTop="1" x14ac:dyDescent="0.25">
      <c r="A56" s="174"/>
      <c r="B56" s="157"/>
      <c r="C56" s="157"/>
    </row>
  </sheetData>
  <mergeCells count="4">
    <mergeCell ref="A31:A33"/>
    <mergeCell ref="B31:B33"/>
    <mergeCell ref="C31:C33"/>
    <mergeCell ref="A48:C48"/>
  </mergeCells>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85"/>
  <sheetViews>
    <sheetView zoomScaleNormal="100" workbookViewId="0">
      <pane ySplit="3" topLeftCell="A4" activePane="bottomLeft" state="frozen"/>
      <selection activeCell="A13" sqref="A13"/>
      <selection pane="bottomLeft" activeCell="B4" sqref="B4"/>
    </sheetView>
  </sheetViews>
  <sheetFormatPr defaultColWidth="11.5703125" defaultRowHeight="12.75" x14ac:dyDescent="0.2"/>
  <cols>
    <col min="1" max="1" width="34.85546875" style="5" customWidth="1"/>
    <col min="2" max="2" width="26.28515625" style="3" customWidth="1"/>
    <col min="3" max="16384" width="11.5703125" style="5"/>
  </cols>
  <sheetData>
    <row r="1" spans="1:6" s="1" customFormat="1" x14ac:dyDescent="0.2">
      <c r="A1" s="123" t="s">
        <v>238</v>
      </c>
      <c r="B1" s="124"/>
    </row>
    <row r="2" spans="1:6" s="1" customFormat="1" x14ac:dyDescent="0.2">
      <c r="A2" s="149"/>
      <c r="B2" s="150"/>
    </row>
    <row r="3" spans="1:6" s="7" customFormat="1" ht="25.5" x14ac:dyDescent="0.2">
      <c r="A3" s="14" t="s">
        <v>235</v>
      </c>
      <c r="B3" s="15" t="s">
        <v>152</v>
      </c>
    </row>
    <row r="4" spans="1:6" s="65" customFormat="1" ht="12" x14ac:dyDescent="0.2">
      <c r="A4" s="41" t="s">
        <v>239</v>
      </c>
      <c r="B4" s="64" t="s">
        <v>0</v>
      </c>
    </row>
    <row r="5" spans="1:6" s="65" customFormat="1" ht="12" x14ac:dyDescent="0.2">
      <c r="A5" s="41" t="s">
        <v>240</v>
      </c>
      <c r="B5" s="64" t="s">
        <v>0</v>
      </c>
    </row>
    <row r="6" spans="1:6" s="65" customFormat="1" ht="12" x14ac:dyDescent="0.2">
      <c r="A6" s="41" t="s">
        <v>241</v>
      </c>
      <c r="B6" s="64" t="s">
        <v>0</v>
      </c>
    </row>
    <row r="7" spans="1:6" s="70" customFormat="1" x14ac:dyDescent="0.2">
      <c r="A7" s="66"/>
      <c r="B7" s="68"/>
    </row>
    <row r="8" spans="1:6" s="70" customFormat="1" x14ac:dyDescent="0.2">
      <c r="B8" s="69"/>
    </row>
    <row r="9" spans="1:6" x14ac:dyDescent="0.2">
      <c r="A9" s="147" t="s">
        <v>242</v>
      </c>
      <c r="B9" s="147"/>
      <c r="C9" s="3"/>
      <c r="D9" s="3"/>
      <c r="E9" s="3"/>
      <c r="F9" s="3"/>
    </row>
    <row r="10" spans="1:6" ht="123" customHeight="1" x14ac:dyDescent="0.2">
      <c r="A10" s="148" t="s">
        <v>243</v>
      </c>
      <c r="B10" s="148"/>
      <c r="C10" s="3"/>
      <c r="D10" s="3"/>
      <c r="E10" s="3"/>
      <c r="F10" s="3"/>
    </row>
    <row r="11" spans="1:6" s="70" customFormat="1" x14ac:dyDescent="0.2">
      <c r="B11" s="69"/>
    </row>
    <row r="12" spans="1:6" s="70" customFormat="1" x14ac:dyDescent="0.2">
      <c r="B12" s="69"/>
    </row>
    <row r="13" spans="1:6" s="70" customFormat="1" x14ac:dyDescent="0.2">
      <c r="B13" s="69"/>
    </row>
    <row r="14" spans="1:6" s="70" customFormat="1" x14ac:dyDescent="0.2">
      <c r="B14" s="69"/>
    </row>
    <row r="15" spans="1:6" s="70" customFormat="1" x14ac:dyDescent="0.2">
      <c r="B15" s="69"/>
    </row>
    <row r="16" spans="1:6" s="70" customFormat="1" x14ac:dyDescent="0.2">
      <c r="B16" s="69"/>
    </row>
    <row r="17" spans="2:2" s="70" customFormat="1" x14ac:dyDescent="0.2">
      <c r="B17" s="69"/>
    </row>
    <row r="18" spans="2:2" s="70" customFormat="1" x14ac:dyDescent="0.2">
      <c r="B18" s="69"/>
    </row>
    <row r="19" spans="2:2" s="70" customFormat="1" x14ac:dyDescent="0.2">
      <c r="B19" s="69"/>
    </row>
    <row r="20" spans="2:2" s="70" customFormat="1" x14ac:dyDescent="0.2">
      <c r="B20" s="69"/>
    </row>
    <row r="21" spans="2:2" s="70" customFormat="1" x14ac:dyDescent="0.2">
      <c r="B21" s="69"/>
    </row>
    <row r="22" spans="2:2" s="70" customFormat="1" x14ac:dyDescent="0.2">
      <c r="B22" s="69"/>
    </row>
    <row r="23" spans="2:2" s="70" customFormat="1" x14ac:dyDescent="0.2">
      <c r="B23" s="69"/>
    </row>
    <row r="24" spans="2:2" s="70" customFormat="1" x14ac:dyDescent="0.2">
      <c r="B24" s="69"/>
    </row>
    <row r="25" spans="2:2" s="70" customFormat="1" x14ac:dyDescent="0.2">
      <c r="B25" s="69"/>
    </row>
    <row r="26" spans="2:2" s="70" customFormat="1" x14ac:dyDescent="0.2">
      <c r="B26" s="69"/>
    </row>
    <row r="27" spans="2:2" s="70" customFormat="1" x14ac:dyDescent="0.2">
      <c r="B27" s="69"/>
    </row>
    <row r="28" spans="2:2" s="70" customFormat="1" x14ac:dyDescent="0.2">
      <c r="B28" s="69"/>
    </row>
    <row r="29" spans="2:2" s="70" customFormat="1" x14ac:dyDescent="0.2">
      <c r="B29" s="69"/>
    </row>
    <row r="30" spans="2:2" s="70" customFormat="1" x14ac:dyDescent="0.2">
      <c r="B30" s="69"/>
    </row>
    <row r="31" spans="2:2" s="70" customFormat="1" x14ac:dyDescent="0.2">
      <c r="B31" s="69"/>
    </row>
    <row r="32" spans="2:2" s="70" customFormat="1" x14ac:dyDescent="0.2">
      <c r="B32" s="69"/>
    </row>
    <row r="33" spans="2:2" s="70" customFormat="1" x14ac:dyDescent="0.2">
      <c r="B33" s="69"/>
    </row>
    <row r="34" spans="2:2" s="70" customFormat="1" x14ac:dyDescent="0.2">
      <c r="B34" s="69"/>
    </row>
    <row r="35" spans="2:2" s="70" customFormat="1" x14ac:dyDescent="0.2">
      <c r="B35" s="69"/>
    </row>
    <row r="36" spans="2:2" s="70" customFormat="1" x14ac:dyDescent="0.2">
      <c r="B36" s="69"/>
    </row>
    <row r="37" spans="2:2" s="70" customFormat="1" x14ac:dyDescent="0.2">
      <c r="B37" s="69"/>
    </row>
    <row r="38" spans="2:2" s="70" customFormat="1" x14ac:dyDescent="0.2">
      <c r="B38" s="69"/>
    </row>
    <row r="39" spans="2:2" s="70" customFormat="1" x14ac:dyDescent="0.2">
      <c r="B39" s="69"/>
    </row>
    <row r="40" spans="2:2" s="70" customFormat="1" x14ac:dyDescent="0.2">
      <c r="B40" s="69"/>
    </row>
    <row r="41" spans="2:2" s="70" customFormat="1" x14ac:dyDescent="0.2">
      <c r="B41" s="69"/>
    </row>
    <row r="42" spans="2:2" s="70" customFormat="1" x14ac:dyDescent="0.2">
      <c r="B42" s="69"/>
    </row>
    <row r="43" spans="2:2" s="70" customFormat="1" x14ac:dyDescent="0.2">
      <c r="B43" s="69"/>
    </row>
    <row r="44" spans="2:2" s="70" customFormat="1" x14ac:dyDescent="0.2">
      <c r="B44" s="69"/>
    </row>
    <row r="45" spans="2:2" s="70" customFormat="1" x14ac:dyDescent="0.2">
      <c r="B45" s="69"/>
    </row>
    <row r="46" spans="2:2" s="70" customFormat="1" x14ac:dyDescent="0.2">
      <c r="B46" s="69"/>
    </row>
    <row r="47" spans="2:2" s="70" customFormat="1" x14ac:dyDescent="0.2">
      <c r="B47" s="69"/>
    </row>
    <row r="48" spans="2:2" s="70" customFormat="1" x14ac:dyDescent="0.2">
      <c r="B48" s="69"/>
    </row>
    <row r="49" spans="2:2" s="70" customFormat="1" x14ac:dyDescent="0.2">
      <c r="B49" s="69"/>
    </row>
    <row r="50" spans="2:2" s="70" customFormat="1" x14ac:dyDescent="0.2">
      <c r="B50" s="69"/>
    </row>
    <row r="51" spans="2:2" s="70" customFormat="1" x14ac:dyDescent="0.2">
      <c r="B51" s="69"/>
    </row>
    <row r="52" spans="2:2" s="70" customFormat="1" x14ac:dyDescent="0.2">
      <c r="B52" s="69"/>
    </row>
    <row r="53" spans="2:2" s="70" customFormat="1" x14ac:dyDescent="0.2">
      <c r="B53" s="69"/>
    </row>
    <row r="54" spans="2:2" s="70" customFormat="1" x14ac:dyDescent="0.2">
      <c r="B54" s="69"/>
    </row>
    <row r="55" spans="2:2" s="70" customFormat="1" x14ac:dyDescent="0.2">
      <c r="B55" s="69"/>
    </row>
    <row r="56" spans="2:2" s="70" customFormat="1" x14ac:dyDescent="0.2">
      <c r="B56" s="69"/>
    </row>
    <row r="57" spans="2:2" s="70" customFormat="1" x14ac:dyDescent="0.2">
      <c r="B57" s="69"/>
    </row>
    <row r="58" spans="2:2" s="70" customFormat="1" x14ac:dyDescent="0.2">
      <c r="B58" s="69"/>
    </row>
    <row r="59" spans="2:2" s="70" customFormat="1" x14ac:dyDescent="0.2">
      <c r="B59" s="69"/>
    </row>
    <row r="60" spans="2:2" s="70" customFormat="1" x14ac:dyDescent="0.2">
      <c r="B60" s="69"/>
    </row>
    <row r="61" spans="2:2" s="70" customFormat="1" x14ac:dyDescent="0.2">
      <c r="B61" s="69"/>
    </row>
    <row r="62" spans="2:2" s="70" customFormat="1" x14ac:dyDescent="0.2">
      <c r="B62" s="69"/>
    </row>
    <row r="63" spans="2:2" s="70" customFormat="1" x14ac:dyDescent="0.2">
      <c r="B63" s="69"/>
    </row>
    <row r="64" spans="2:2" s="70" customFormat="1" x14ac:dyDescent="0.2">
      <c r="B64" s="69"/>
    </row>
    <row r="65" spans="2:2" s="70" customFormat="1" x14ac:dyDescent="0.2">
      <c r="B65" s="69"/>
    </row>
    <row r="66" spans="2:2" s="70" customFormat="1" x14ac:dyDescent="0.2">
      <c r="B66" s="69"/>
    </row>
    <row r="67" spans="2:2" s="70" customFormat="1" x14ac:dyDescent="0.2">
      <c r="B67" s="69"/>
    </row>
    <row r="68" spans="2:2" s="70" customFormat="1" x14ac:dyDescent="0.2">
      <c r="B68" s="69"/>
    </row>
    <row r="69" spans="2:2" s="70" customFormat="1" x14ac:dyDescent="0.2">
      <c r="B69" s="69"/>
    </row>
    <row r="70" spans="2:2" s="70" customFormat="1" x14ac:dyDescent="0.2">
      <c r="B70" s="69"/>
    </row>
    <row r="71" spans="2:2" s="70" customFormat="1" x14ac:dyDescent="0.2">
      <c r="B71" s="69"/>
    </row>
    <row r="72" spans="2:2" s="70" customFormat="1" x14ac:dyDescent="0.2">
      <c r="B72" s="69"/>
    </row>
    <row r="73" spans="2:2" s="70" customFormat="1" x14ac:dyDescent="0.2">
      <c r="B73" s="69"/>
    </row>
    <row r="74" spans="2:2" s="70" customFormat="1" x14ac:dyDescent="0.2">
      <c r="B74" s="69"/>
    </row>
    <row r="75" spans="2:2" s="70" customFormat="1" x14ac:dyDescent="0.2">
      <c r="B75" s="69"/>
    </row>
    <row r="76" spans="2:2" s="70" customFormat="1" x14ac:dyDescent="0.2">
      <c r="B76" s="69"/>
    </row>
    <row r="77" spans="2:2" s="70" customFormat="1" x14ac:dyDescent="0.2">
      <c r="B77" s="69"/>
    </row>
    <row r="78" spans="2:2" s="70" customFormat="1" x14ac:dyDescent="0.2">
      <c r="B78" s="69"/>
    </row>
    <row r="79" spans="2:2" s="70" customFormat="1" x14ac:dyDescent="0.2">
      <c r="B79" s="69"/>
    </row>
    <row r="80" spans="2:2" s="70" customFormat="1" x14ac:dyDescent="0.2">
      <c r="B80" s="69"/>
    </row>
    <row r="81" spans="2:2" s="70" customFormat="1" x14ac:dyDescent="0.2">
      <c r="B81" s="69"/>
    </row>
    <row r="82" spans="2:2" s="70" customFormat="1" x14ac:dyDescent="0.2">
      <c r="B82" s="69"/>
    </row>
    <row r="83" spans="2:2" s="70" customFormat="1" x14ac:dyDescent="0.2">
      <c r="B83" s="69"/>
    </row>
    <row r="84" spans="2:2" s="70" customFormat="1" x14ac:dyDescent="0.2">
      <c r="B84" s="69"/>
    </row>
    <row r="85" spans="2:2" s="70" customFormat="1" x14ac:dyDescent="0.2">
      <c r="B85" s="69"/>
    </row>
  </sheetData>
  <sheetProtection selectLockedCells="1" selectUnlockedCells="1"/>
  <mergeCells count="4">
    <mergeCell ref="A9:B9"/>
    <mergeCell ref="A10:B10"/>
    <mergeCell ref="A1:B1"/>
    <mergeCell ref="A2:B2"/>
  </mergeCells>
  <phoneticPr fontId="19" type="noConversion"/>
  <pageMargins left="0.25" right="0.25" top="0.75" bottom="0.75" header="0.3" footer="0.3"/>
  <pageSetup paperSize="9" scale="76" fitToHeight="0" orientation="landscape" useFirstPageNumber="1" horizontalDpi="300" verticalDpi="300" r:id="rId1"/>
  <headerFooter alignWithMargins="0">
    <oddHeader>&amp;C&amp;A</oddHeader>
    <oddFooter>&amp;CPagina &amp;P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HELP!$A$20:$A$43</xm:f>
          </x14:formula1>
          <xm:sqref>B4:B6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0"/>
  <sheetViews>
    <sheetView zoomScaleNormal="100" workbookViewId="0">
      <pane ySplit="3" topLeftCell="A4" activePane="bottomLeft" state="frozen"/>
      <selection activeCell="A13" sqref="A13"/>
      <selection pane="bottomLeft" activeCell="D4" sqref="D4"/>
    </sheetView>
  </sheetViews>
  <sheetFormatPr defaultColWidth="11.5703125" defaultRowHeight="12.75" x14ac:dyDescent="0.2"/>
  <cols>
    <col min="1" max="1" width="34.85546875" style="5" customWidth="1"/>
    <col min="2" max="2" width="13.85546875" style="2" bestFit="1" customWidth="1"/>
    <col min="3" max="3" width="15" style="2" customWidth="1"/>
    <col min="4" max="4" width="26.28515625" style="3" customWidth="1"/>
    <col min="5" max="5" width="13.7109375" style="3" bestFit="1" customWidth="1"/>
    <col min="6" max="6" width="8" style="3" customWidth="1"/>
    <col min="7" max="7" width="9.140625" style="3" customWidth="1"/>
    <col min="8" max="8" width="8.140625" style="3" customWidth="1"/>
    <col min="9" max="9" width="9.28515625" style="3" bestFit="1" customWidth="1"/>
    <col min="10" max="16384" width="11.5703125" style="5"/>
  </cols>
  <sheetData>
    <row r="1" spans="1:9" s="1" customFormat="1" x14ac:dyDescent="0.2">
      <c r="A1" s="123" t="s">
        <v>175</v>
      </c>
      <c r="B1" s="124"/>
      <c r="C1" s="124"/>
      <c r="D1" s="124"/>
      <c r="E1" s="124"/>
      <c r="F1" s="124"/>
      <c r="G1" s="124"/>
      <c r="H1" s="124"/>
      <c r="I1" s="124"/>
    </row>
    <row r="2" spans="1:9" s="1" customFormat="1" x14ac:dyDescent="0.2">
      <c r="A2" s="123"/>
      <c r="B2" s="124"/>
      <c r="C2" s="124"/>
      <c r="D2" s="124"/>
      <c r="E2" s="124"/>
      <c r="F2" s="124"/>
      <c r="G2" s="124"/>
      <c r="H2" s="124"/>
      <c r="I2" s="124"/>
    </row>
    <row r="3" spans="1:9" s="7" customFormat="1" ht="51" x14ac:dyDescent="0.2">
      <c r="A3" s="14" t="s">
        <v>37</v>
      </c>
      <c r="B3" s="15" t="s">
        <v>150</v>
      </c>
      <c r="C3" s="15" t="s">
        <v>151</v>
      </c>
      <c r="D3" s="15" t="s">
        <v>152</v>
      </c>
      <c r="E3" s="15" t="s">
        <v>166</v>
      </c>
      <c r="F3" s="15" t="s">
        <v>154</v>
      </c>
      <c r="G3" s="15" t="s">
        <v>155</v>
      </c>
      <c r="H3" s="15" t="s">
        <v>156</v>
      </c>
      <c r="I3" s="15" t="s">
        <v>157</v>
      </c>
    </row>
    <row r="4" spans="1:9" s="65" customFormat="1" ht="12" x14ac:dyDescent="0.2">
      <c r="A4" s="41" t="s">
        <v>19</v>
      </c>
      <c r="B4" s="64" t="s">
        <v>131</v>
      </c>
      <c r="C4" s="64" t="s">
        <v>120</v>
      </c>
      <c r="D4" s="64" t="s">
        <v>5</v>
      </c>
      <c r="E4" s="125" t="s">
        <v>64</v>
      </c>
      <c r="F4" s="64">
        <v>0</v>
      </c>
      <c r="G4" s="64">
        <v>2</v>
      </c>
      <c r="H4" s="64">
        <v>4</v>
      </c>
      <c r="I4" s="64">
        <v>20</v>
      </c>
    </row>
    <row r="5" spans="1:9" s="65" customFormat="1" ht="12" x14ac:dyDescent="0.2">
      <c r="A5" s="41" t="s">
        <v>20</v>
      </c>
      <c r="B5" s="64" t="s">
        <v>131</v>
      </c>
      <c r="C5" s="64" t="s">
        <v>120</v>
      </c>
      <c r="D5" s="64" t="s">
        <v>5</v>
      </c>
      <c r="E5" s="126"/>
      <c r="F5" s="64">
        <v>0</v>
      </c>
      <c r="G5" s="64">
        <v>2</v>
      </c>
      <c r="H5" s="64">
        <v>4</v>
      </c>
      <c r="I5" s="64">
        <v>20</v>
      </c>
    </row>
    <row r="6" spans="1:9" s="65" customFormat="1" ht="12" x14ac:dyDescent="0.2">
      <c r="A6" s="41" t="s">
        <v>57</v>
      </c>
      <c r="B6" s="64" t="s">
        <v>132</v>
      </c>
      <c r="C6" s="64" t="s">
        <v>120</v>
      </c>
      <c r="D6" s="64" t="s">
        <v>0</v>
      </c>
      <c r="E6" s="125" t="s">
        <v>71</v>
      </c>
      <c r="F6" s="125">
        <v>1</v>
      </c>
      <c r="G6" s="64">
        <v>2</v>
      </c>
      <c r="H6" s="64">
        <v>4</v>
      </c>
      <c r="I6" s="64">
        <v>20</v>
      </c>
    </row>
    <row r="7" spans="1:9" s="65" customFormat="1" ht="12" x14ac:dyDescent="0.2">
      <c r="A7" s="41" t="s">
        <v>58</v>
      </c>
      <c r="B7" s="64" t="s">
        <v>132</v>
      </c>
      <c r="C7" s="64" t="s">
        <v>120</v>
      </c>
      <c r="D7" s="64" t="s">
        <v>2</v>
      </c>
      <c r="E7" s="126"/>
      <c r="F7" s="126"/>
      <c r="G7" s="64">
        <v>2</v>
      </c>
      <c r="H7" s="64">
        <v>4</v>
      </c>
      <c r="I7" s="64">
        <v>20</v>
      </c>
    </row>
    <row r="8" spans="1:9" s="65" customFormat="1" ht="12" x14ac:dyDescent="0.2">
      <c r="A8" s="41" t="s">
        <v>21</v>
      </c>
      <c r="B8" s="64" t="s">
        <v>3</v>
      </c>
      <c r="C8" s="64" t="s">
        <v>120</v>
      </c>
      <c r="D8" s="64" t="s">
        <v>5</v>
      </c>
      <c r="E8" s="64"/>
      <c r="F8" s="64">
        <v>0</v>
      </c>
      <c r="G8" s="64">
        <v>4</v>
      </c>
      <c r="H8" s="64">
        <v>8</v>
      </c>
      <c r="I8" s="64">
        <v>20</v>
      </c>
    </row>
    <row r="9" spans="1:9" s="65" customFormat="1" ht="12" x14ac:dyDescent="0.2">
      <c r="A9" s="41" t="s">
        <v>22</v>
      </c>
      <c r="B9" s="64" t="s">
        <v>3</v>
      </c>
      <c r="C9" s="64" t="s">
        <v>120</v>
      </c>
      <c r="D9" s="64" t="s">
        <v>2</v>
      </c>
      <c r="E9" s="64"/>
      <c r="F9" s="64">
        <v>0</v>
      </c>
      <c r="G9" s="64">
        <v>4</v>
      </c>
      <c r="H9" s="64">
        <v>8</v>
      </c>
      <c r="I9" s="64">
        <v>20</v>
      </c>
    </row>
    <row r="10" spans="1:9" s="65" customFormat="1" ht="12" x14ac:dyDescent="0.2">
      <c r="A10" s="41" t="s">
        <v>62</v>
      </c>
      <c r="B10" s="64" t="s">
        <v>3</v>
      </c>
      <c r="C10" s="64" t="s">
        <v>125</v>
      </c>
      <c r="D10" s="64" t="s">
        <v>48</v>
      </c>
      <c r="E10" s="64"/>
      <c r="F10" s="64">
        <v>0</v>
      </c>
      <c r="G10" s="64">
        <v>4</v>
      </c>
      <c r="H10" s="64">
        <v>8</v>
      </c>
      <c r="I10" s="64">
        <v>20</v>
      </c>
    </row>
    <row r="11" spans="1:9" s="65" customFormat="1" ht="12" x14ac:dyDescent="0.2">
      <c r="A11" s="41" t="s">
        <v>63</v>
      </c>
      <c r="B11" s="64" t="s">
        <v>3</v>
      </c>
      <c r="C11" s="64" t="s">
        <v>125</v>
      </c>
      <c r="D11" s="64" t="s">
        <v>49</v>
      </c>
      <c r="E11" s="64"/>
      <c r="F11" s="64">
        <v>0</v>
      </c>
      <c r="G11" s="64">
        <v>4</v>
      </c>
      <c r="H11" s="64">
        <v>8</v>
      </c>
      <c r="I11" s="64">
        <v>20</v>
      </c>
    </row>
    <row r="12" spans="1:9" s="65" customFormat="1" ht="12" x14ac:dyDescent="0.2">
      <c r="A12" s="41" t="s">
        <v>23</v>
      </c>
      <c r="B12" s="64" t="s">
        <v>3</v>
      </c>
      <c r="C12" s="64" t="s">
        <v>190</v>
      </c>
      <c r="D12" s="64" t="s">
        <v>8</v>
      </c>
      <c r="E12" s="64"/>
      <c r="F12" s="64">
        <v>0</v>
      </c>
      <c r="G12" s="64">
        <v>4</v>
      </c>
      <c r="H12" s="64">
        <v>8</v>
      </c>
      <c r="I12" s="64">
        <v>40</v>
      </c>
    </row>
    <row r="13" spans="1:9" s="65" customFormat="1" ht="12" x14ac:dyDescent="0.2">
      <c r="A13" s="41" t="s">
        <v>60</v>
      </c>
      <c r="B13" s="64" t="s">
        <v>4</v>
      </c>
      <c r="C13" s="64" t="s">
        <v>190</v>
      </c>
      <c r="D13" s="64" t="s">
        <v>8</v>
      </c>
      <c r="E13" s="64"/>
      <c r="F13" s="64">
        <v>0</v>
      </c>
      <c r="G13" s="64">
        <v>4</v>
      </c>
      <c r="H13" s="64">
        <v>8</v>
      </c>
      <c r="I13" s="64">
        <v>40</v>
      </c>
    </row>
    <row r="14" spans="1:9" s="65" customFormat="1" ht="12" x14ac:dyDescent="0.2">
      <c r="A14" s="41" t="s">
        <v>69</v>
      </c>
      <c r="B14" s="64" t="s">
        <v>4</v>
      </c>
      <c r="C14" s="64" t="s">
        <v>122</v>
      </c>
      <c r="D14" s="64" t="s">
        <v>41</v>
      </c>
      <c r="E14" s="64"/>
      <c r="F14" s="125">
        <v>5</v>
      </c>
      <c r="G14" s="64">
        <v>4</v>
      </c>
      <c r="H14" s="64">
        <v>8</v>
      </c>
      <c r="I14" s="64">
        <v>1024</v>
      </c>
    </row>
    <row r="15" spans="1:9" s="65" customFormat="1" ht="12" x14ac:dyDescent="0.2">
      <c r="A15" s="41" t="s">
        <v>68</v>
      </c>
      <c r="B15" s="64" t="s">
        <v>4</v>
      </c>
      <c r="C15" s="64" t="s">
        <v>122</v>
      </c>
      <c r="D15" s="64" t="s">
        <v>45</v>
      </c>
      <c r="E15" s="64"/>
      <c r="F15" s="126"/>
      <c r="G15" s="64">
        <v>4</v>
      </c>
      <c r="H15" s="64">
        <v>8</v>
      </c>
      <c r="I15" s="64">
        <v>1024</v>
      </c>
    </row>
    <row r="16" spans="1:9" s="65" customFormat="1" ht="12" x14ac:dyDescent="0.2">
      <c r="A16" s="41" t="s">
        <v>61</v>
      </c>
      <c r="B16" s="64" t="s">
        <v>4</v>
      </c>
      <c r="C16" s="64" t="s">
        <v>122</v>
      </c>
      <c r="D16" s="64" t="s">
        <v>17</v>
      </c>
      <c r="E16" s="64"/>
      <c r="F16" s="64">
        <v>0</v>
      </c>
      <c r="G16" s="64">
        <v>1</v>
      </c>
      <c r="H16" s="64">
        <v>2</v>
      </c>
      <c r="I16" s="64">
        <v>20</v>
      </c>
    </row>
    <row r="17" spans="1:9" s="65" customFormat="1" ht="12" x14ac:dyDescent="0.2">
      <c r="A17" s="41" t="s">
        <v>133</v>
      </c>
      <c r="B17" s="64" t="s">
        <v>4</v>
      </c>
      <c r="C17" s="64" t="s">
        <v>120</v>
      </c>
      <c r="D17" s="64" t="s">
        <v>0</v>
      </c>
      <c r="E17" s="64"/>
      <c r="F17" s="125">
        <v>1</v>
      </c>
      <c r="G17" s="64">
        <v>4</v>
      </c>
      <c r="H17" s="64">
        <v>8</v>
      </c>
      <c r="I17" s="64">
        <v>60</v>
      </c>
    </row>
    <row r="18" spans="1:9" s="65" customFormat="1" ht="12" x14ac:dyDescent="0.2">
      <c r="A18" s="41" t="s">
        <v>134</v>
      </c>
      <c r="B18" s="64" t="s">
        <v>4</v>
      </c>
      <c r="C18" s="64" t="s">
        <v>120</v>
      </c>
      <c r="D18" s="64" t="s">
        <v>2</v>
      </c>
      <c r="E18" s="64"/>
      <c r="F18" s="126"/>
      <c r="G18" s="64">
        <v>4</v>
      </c>
      <c r="H18" s="64">
        <v>8</v>
      </c>
      <c r="I18" s="64">
        <v>60</v>
      </c>
    </row>
    <row r="19" spans="1:9" s="65" customFormat="1" ht="24" x14ac:dyDescent="0.2">
      <c r="A19" s="41" t="s">
        <v>191</v>
      </c>
      <c r="B19" s="64" t="s">
        <v>4</v>
      </c>
      <c r="C19" s="64" t="s">
        <v>120</v>
      </c>
      <c r="D19" s="64" t="s">
        <v>17</v>
      </c>
      <c r="E19" s="64"/>
      <c r="F19" s="64">
        <v>0</v>
      </c>
      <c r="G19" s="64">
        <v>1</v>
      </c>
      <c r="H19" s="64">
        <v>2</v>
      </c>
      <c r="I19" s="64">
        <v>20</v>
      </c>
    </row>
    <row r="20" spans="1:9" s="70" customFormat="1" x14ac:dyDescent="0.2">
      <c r="A20" s="66"/>
      <c r="B20" s="67"/>
      <c r="C20" s="67"/>
      <c r="D20" s="68"/>
      <c r="E20" s="69"/>
      <c r="F20" s="69"/>
      <c r="G20" s="69"/>
      <c r="H20" s="68"/>
      <c r="I20" s="68"/>
    </row>
    <row r="21" spans="1:9" s="70" customFormat="1" x14ac:dyDescent="0.2">
      <c r="B21" s="67"/>
      <c r="C21" s="67"/>
      <c r="D21" s="69"/>
      <c r="E21" s="69"/>
      <c r="F21" s="69"/>
      <c r="G21" s="69"/>
      <c r="H21" s="69"/>
      <c r="I21" s="69"/>
    </row>
    <row r="22" spans="1:9" s="70" customFormat="1" x14ac:dyDescent="0.2">
      <c r="B22" s="67"/>
      <c r="C22" s="67"/>
      <c r="D22" s="69"/>
      <c r="E22" s="69"/>
      <c r="F22" s="69"/>
      <c r="G22" s="69"/>
      <c r="H22" s="69"/>
      <c r="I22" s="69"/>
    </row>
    <row r="23" spans="1:9" s="70" customFormat="1" x14ac:dyDescent="0.2">
      <c r="B23" s="67"/>
      <c r="C23" s="67"/>
      <c r="D23" s="69"/>
      <c r="E23" s="69"/>
      <c r="F23" s="69"/>
      <c r="G23" s="69"/>
      <c r="H23" s="69"/>
      <c r="I23" s="69"/>
    </row>
    <row r="24" spans="1:9" s="70" customFormat="1" x14ac:dyDescent="0.2">
      <c r="B24" s="67"/>
      <c r="C24" s="67"/>
      <c r="D24" s="69"/>
      <c r="E24" s="69"/>
      <c r="F24" s="69"/>
      <c r="G24" s="69"/>
      <c r="H24" s="69"/>
      <c r="I24" s="69"/>
    </row>
    <row r="25" spans="1:9" s="70" customFormat="1" x14ac:dyDescent="0.2">
      <c r="B25" s="67"/>
      <c r="C25" s="67"/>
      <c r="D25" s="69"/>
      <c r="E25" s="69"/>
      <c r="F25" s="69"/>
      <c r="G25" s="69"/>
      <c r="H25" s="69"/>
      <c r="I25" s="69"/>
    </row>
    <row r="26" spans="1:9" s="70" customFormat="1" x14ac:dyDescent="0.2">
      <c r="B26" s="67"/>
      <c r="C26" s="67"/>
      <c r="D26" s="69"/>
      <c r="E26" s="69"/>
      <c r="F26" s="69"/>
      <c r="G26" s="69"/>
      <c r="H26" s="69"/>
      <c r="I26" s="69"/>
    </row>
    <row r="27" spans="1:9" s="70" customFormat="1" x14ac:dyDescent="0.2">
      <c r="B27" s="67"/>
      <c r="C27" s="67"/>
      <c r="D27" s="69"/>
      <c r="E27" s="69"/>
      <c r="F27" s="69"/>
      <c r="G27" s="69"/>
      <c r="H27" s="69"/>
      <c r="I27" s="69"/>
    </row>
    <row r="28" spans="1:9" s="70" customFormat="1" x14ac:dyDescent="0.2">
      <c r="B28" s="67"/>
      <c r="C28" s="67"/>
      <c r="D28" s="69"/>
      <c r="E28" s="69"/>
      <c r="F28" s="69"/>
      <c r="G28" s="69"/>
      <c r="H28" s="69"/>
      <c r="I28" s="69"/>
    </row>
    <row r="29" spans="1:9" s="70" customFormat="1" x14ac:dyDescent="0.2">
      <c r="B29" s="67"/>
      <c r="C29" s="67"/>
      <c r="D29" s="69"/>
      <c r="E29" s="69"/>
      <c r="F29" s="69"/>
      <c r="G29" s="69"/>
      <c r="H29" s="69"/>
      <c r="I29" s="69"/>
    </row>
    <row r="30" spans="1:9" s="70" customFormat="1" x14ac:dyDescent="0.2">
      <c r="B30" s="67"/>
      <c r="C30" s="67"/>
      <c r="D30" s="69"/>
      <c r="E30" s="69"/>
      <c r="F30" s="69"/>
      <c r="G30" s="69"/>
      <c r="H30" s="69"/>
      <c r="I30" s="69"/>
    </row>
    <row r="31" spans="1:9" s="70" customFormat="1" x14ac:dyDescent="0.2">
      <c r="B31" s="67"/>
      <c r="C31" s="67"/>
      <c r="D31" s="69"/>
      <c r="E31" s="69"/>
      <c r="F31" s="69"/>
      <c r="G31" s="69"/>
      <c r="H31" s="69"/>
      <c r="I31" s="69"/>
    </row>
    <row r="32" spans="1:9" s="70" customFormat="1" x14ac:dyDescent="0.2">
      <c r="B32" s="67"/>
      <c r="C32" s="67"/>
      <c r="D32" s="69"/>
      <c r="E32" s="69"/>
      <c r="F32" s="69"/>
      <c r="G32" s="69"/>
      <c r="H32" s="69"/>
      <c r="I32" s="69"/>
    </row>
    <row r="33" spans="2:9" s="70" customFormat="1" x14ac:dyDescent="0.2">
      <c r="B33" s="67"/>
      <c r="C33" s="67"/>
      <c r="D33" s="69"/>
      <c r="E33" s="69"/>
      <c r="F33" s="69"/>
      <c r="G33" s="69"/>
      <c r="H33" s="69"/>
      <c r="I33" s="69"/>
    </row>
    <row r="34" spans="2:9" s="70" customFormat="1" x14ac:dyDescent="0.2">
      <c r="B34" s="67"/>
      <c r="C34" s="67"/>
      <c r="D34" s="69"/>
      <c r="E34" s="69"/>
      <c r="F34" s="69"/>
      <c r="G34" s="69"/>
      <c r="H34" s="69"/>
      <c r="I34" s="69"/>
    </row>
    <row r="35" spans="2:9" s="70" customFormat="1" x14ac:dyDescent="0.2">
      <c r="B35" s="67"/>
      <c r="C35" s="67"/>
      <c r="D35" s="69"/>
      <c r="E35" s="69"/>
      <c r="F35" s="69"/>
      <c r="G35" s="69"/>
      <c r="H35" s="69"/>
      <c r="I35" s="69"/>
    </row>
    <row r="36" spans="2:9" s="70" customFormat="1" x14ac:dyDescent="0.2">
      <c r="B36" s="67"/>
      <c r="C36" s="67"/>
      <c r="D36" s="69"/>
      <c r="E36" s="69"/>
      <c r="F36" s="69"/>
      <c r="G36" s="69"/>
      <c r="H36" s="69"/>
      <c r="I36" s="69"/>
    </row>
    <row r="37" spans="2:9" s="70" customFormat="1" x14ac:dyDescent="0.2">
      <c r="B37" s="67"/>
      <c r="C37" s="67"/>
      <c r="D37" s="69"/>
      <c r="E37" s="69"/>
      <c r="F37" s="69"/>
      <c r="G37" s="69"/>
      <c r="H37" s="69"/>
      <c r="I37" s="69"/>
    </row>
    <row r="38" spans="2:9" s="70" customFormat="1" x14ac:dyDescent="0.2">
      <c r="B38" s="67"/>
      <c r="C38" s="67"/>
      <c r="D38" s="69"/>
      <c r="E38" s="69"/>
      <c r="F38" s="69"/>
      <c r="G38" s="69"/>
      <c r="H38" s="69"/>
      <c r="I38" s="69"/>
    </row>
    <row r="39" spans="2:9" s="70" customFormat="1" x14ac:dyDescent="0.2">
      <c r="B39" s="67"/>
      <c r="C39" s="67"/>
      <c r="D39" s="69"/>
      <c r="E39" s="69"/>
      <c r="F39" s="69"/>
      <c r="G39" s="69"/>
      <c r="H39" s="69"/>
      <c r="I39" s="69"/>
    </row>
    <row r="40" spans="2:9" s="70" customFormat="1" x14ac:dyDescent="0.2">
      <c r="B40" s="67"/>
      <c r="C40" s="67"/>
      <c r="D40" s="69"/>
      <c r="E40" s="69"/>
      <c r="F40" s="69"/>
      <c r="G40" s="69"/>
      <c r="H40" s="69"/>
      <c r="I40" s="69"/>
    </row>
    <row r="41" spans="2:9" s="70" customFormat="1" x14ac:dyDescent="0.2">
      <c r="B41" s="67"/>
      <c r="C41" s="67"/>
      <c r="D41" s="69"/>
      <c r="E41" s="69"/>
      <c r="F41" s="69"/>
      <c r="G41" s="69"/>
      <c r="H41" s="69"/>
      <c r="I41" s="69"/>
    </row>
    <row r="42" spans="2:9" s="70" customFormat="1" x14ac:dyDescent="0.2">
      <c r="B42" s="67"/>
      <c r="C42" s="67"/>
      <c r="D42" s="69"/>
      <c r="E42" s="69"/>
      <c r="F42" s="69"/>
      <c r="G42" s="69"/>
      <c r="H42" s="69"/>
      <c r="I42" s="69"/>
    </row>
    <row r="43" spans="2:9" s="70" customFormat="1" x14ac:dyDescent="0.2">
      <c r="B43" s="67"/>
      <c r="C43" s="67"/>
      <c r="D43" s="69"/>
      <c r="E43" s="69"/>
      <c r="F43" s="69"/>
      <c r="G43" s="69"/>
      <c r="H43" s="69"/>
      <c r="I43" s="69"/>
    </row>
    <row r="44" spans="2:9" s="70" customFormat="1" x14ac:dyDescent="0.2">
      <c r="B44" s="67"/>
      <c r="C44" s="67"/>
      <c r="D44" s="69"/>
      <c r="E44" s="69"/>
      <c r="F44" s="69"/>
      <c r="G44" s="69"/>
      <c r="H44" s="69"/>
      <c r="I44" s="69"/>
    </row>
    <row r="45" spans="2:9" s="70" customFormat="1" x14ac:dyDescent="0.2">
      <c r="B45" s="67"/>
      <c r="C45" s="67"/>
      <c r="D45" s="69"/>
      <c r="E45" s="69"/>
      <c r="F45" s="69"/>
      <c r="G45" s="69"/>
      <c r="H45" s="69"/>
      <c r="I45" s="69"/>
    </row>
    <row r="46" spans="2:9" s="70" customFormat="1" x14ac:dyDescent="0.2">
      <c r="B46" s="67"/>
      <c r="C46" s="67"/>
      <c r="D46" s="69"/>
      <c r="E46" s="69"/>
      <c r="F46" s="69"/>
      <c r="G46" s="69"/>
      <c r="H46" s="69"/>
      <c r="I46" s="69"/>
    </row>
    <row r="47" spans="2:9" s="70" customFormat="1" x14ac:dyDescent="0.2">
      <c r="B47" s="67"/>
      <c r="C47" s="67"/>
      <c r="D47" s="69"/>
      <c r="E47" s="69"/>
      <c r="F47" s="69"/>
      <c r="G47" s="69"/>
      <c r="H47" s="69"/>
      <c r="I47" s="69"/>
    </row>
    <row r="48" spans="2:9" s="70" customFormat="1" x14ac:dyDescent="0.2">
      <c r="B48" s="67"/>
      <c r="C48" s="67"/>
      <c r="D48" s="69"/>
      <c r="E48" s="69"/>
      <c r="F48" s="69"/>
      <c r="G48" s="69"/>
      <c r="H48" s="69"/>
      <c r="I48" s="69"/>
    </row>
    <row r="49" spans="2:9" s="70" customFormat="1" x14ac:dyDescent="0.2">
      <c r="B49" s="67"/>
      <c r="C49" s="67"/>
      <c r="D49" s="69"/>
      <c r="E49" s="69"/>
      <c r="F49" s="69"/>
      <c r="G49" s="69"/>
      <c r="H49" s="69"/>
      <c r="I49" s="69"/>
    </row>
    <row r="50" spans="2:9" s="70" customFormat="1" x14ac:dyDescent="0.2">
      <c r="B50" s="67"/>
      <c r="C50" s="67"/>
      <c r="D50" s="69"/>
      <c r="E50" s="69"/>
      <c r="F50" s="69"/>
      <c r="G50" s="69"/>
      <c r="H50" s="69"/>
      <c r="I50" s="69"/>
    </row>
    <row r="51" spans="2:9" s="70" customFormat="1" x14ac:dyDescent="0.2">
      <c r="B51" s="67"/>
      <c r="C51" s="67"/>
      <c r="D51" s="69"/>
      <c r="E51" s="69"/>
      <c r="F51" s="69"/>
      <c r="G51" s="69"/>
      <c r="H51" s="69"/>
      <c r="I51" s="69"/>
    </row>
    <row r="52" spans="2:9" s="70" customFormat="1" x14ac:dyDescent="0.2">
      <c r="B52" s="67"/>
      <c r="C52" s="67"/>
      <c r="D52" s="69"/>
      <c r="E52" s="69"/>
      <c r="F52" s="69"/>
      <c r="G52" s="69"/>
      <c r="H52" s="69"/>
      <c r="I52" s="69"/>
    </row>
    <row r="53" spans="2:9" s="70" customFormat="1" x14ac:dyDescent="0.2">
      <c r="B53" s="67"/>
      <c r="C53" s="67"/>
      <c r="D53" s="69"/>
      <c r="E53" s="69"/>
      <c r="F53" s="69"/>
      <c r="G53" s="69"/>
      <c r="H53" s="69"/>
      <c r="I53" s="69"/>
    </row>
    <row r="54" spans="2:9" s="70" customFormat="1" x14ac:dyDescent="0.2">
      <c r="B54" s="67"/>
      <c r="C54" s="67"/>
      <c r="D54" s="69"/>
      <c r="E54" s="69"/>
      <c r="F54" s="69"/>
      <c r="G54" s="69"/>
      <c r="H54" s="69"/>
      <c r="I54" s="69"/>
    </row>
    <row r="55" spans="2:9" s="70" customFormat="1" x14ac:dyDescent="0.2">
      <c r="B55" s="67"/>
      <c r="C55" s="67"/>
      <c r="D55" s="69"/>
      <c r="E55" s="69"/>
      <c r="F55" s="69"/>
      <c r="G55" s="69"/>
      <c r="H55" s="69"/>
      <c r="I55" s="69"/>
    </row>
    <row r="56" spans="2:9" s="70" customFormat="1" x14ac:dyDescent="0.2">
      <c r="B56" s="67"/>
      <c r="C56" s="67"/>
      <c r="D56" s="69"/>
      <c r="E56" s="69"/>
      <c r="F56" s="69"/>
      <c r="G56" s="69"/>
      <c r="H56" s="69"/>
      <c r="I56" s="69"/>
    </row>
    <row r="57" spans="2:9" s="70" customFormat="1" x14ac:dyDescent="0.2">
      <c r="B57" s="67"/>
      <c r="C57" s="67"/>
      <c r="D57" s="69"/>
      <c r="E57" s="69"/>
      <c r="F57" s="69"/>
      <c r="G57" s="69"/>
      <c r="H57" s="69"/>
      <c r="I57" s="69"/>
    </row>
    <row r="58" spans="2:9" s="70" customFormat="1" x14ac:dyDescent="0.2">
      <c r="B58" s="67"/>
      <c r="C58" s="67"/>
      <c r="D58" s="69"/>
      <c r="E58" s="69"/>
      <c r="F58" s="69"/>
      <c r="G58" s="69"/>
      <c r="H58" s="69"/>
      <c r="I58" s="69"/>
    </row>
    <row r="59" spans="2:9" s="70" customFormat="1" x14ac:dyDescent="0.2">
      <c r="B59" s="67"/>
      <c r="C59" s="67"/>
      <c r="D59" s="69"/>
      <c r="E59" s="69"/>
      <c r="F59" s="69"/>
      <c r="G59" s="69"/>
      <c r="H59" s="69"/>
      <c r="I59" s="69"/>
    </row>
    <row r="60" spans="2:9" s="70" customFormat="1" x14ac:dyDescent="0.2">
      <c r="B60" s="67"/>
      <c r="C60" s="67"/>
      <c r="D60" s="69"/>
      <c r="E60" s="69"/>
      <c r="F60" s="69"/>
      <c r="G60" s="69"/>
      <c r="H60" s="69"/>
      <c r="I60" s="69"/>
    </row>
    <row r="61" spans="2:9" s="70" customFormat="1" x14ac:dyDescent="0.2">
      <c r="B61" s="67"/>
      <c r="C61" s="67"/>
      <c r="D61" s="69"/>
      <c r="E61" s="69"/>
      <c r="F61" s="69"/>
      <c r="G61" s="69"/>
      <c r="H61" s="69"/>
      <c r="I61" s="69"/>
    </row>
    <row r="62" spans="2:9" s="70" customFormat="1" x14ac:dyDescent="0.2">
      <c r="B62" s="67"/>
      <c r="C62" s="67"/>
      <c r="D62" s="69"/>
      <c r="E62" s="69"/>
      <c r="F62" s="69"/>
      <c r="G62" s="69"/>
      <c r="H62" s="69"/>
      <c r="I62" s="69"/>
    </row>
    <row r="63" spans="2:9" s="70" customFormat="1" x14ac:dyDescent="0.2">
      <c r="B63" s="67"/>
      <c r="C63" s="67"/>
      <c r="D63" s="69"/>
      <c r="E63" s="69"/>
      <c r="F63" s="69"/>
      <c r="G63" s="69"/>
      <c r="H63" s="69"/>
      <c r="I63" s="69"/>
    </row>
    <row r="64" spans="2:9" s="70" customFormat="1" x14ac:dyDescent="0.2">
      <c r="B64" s="67"/>
      <c r="C64" s="67"/>
      <c r="D64" s="69"/>
      <c r="E64" s="69"/>
      <c r="F64" s="69"/>
      <c r="G64" s="69"/>
      <c r="H64" s="69"/>
      <c r="I64" s="69"/>
    </row>
    <row r="65" spans="2:9" s="70" customFormat="1" x14ac:dyDescent="0.2">
      <c r="B65" s="67"/>
      <c r="C65" s="67"/>
      <c r="D65" s="69"/>
      <c r="E65" s="69"/>
      <c r="F65" s="69"/>
      <c r="G65" s="69"/>
      <c r="H65" s="69"/>
      <c r="I65" s="69"/>
    </row>
    <row r="66" spans="2:9" s="70" customFormat="1" x14ac:dyDescent="0.2">
      <c r="B66" s="67"/>
      <c r="C66" s="67"/>
      <c r="D66" s="69"/>
      <c r="E66" s="69"/>
      <c r="F66" s="69"/>
      <c r="G66" s="69"/>
      <c r="H66" s="69"/>
      <c r="I66" s="69"/>
    </row>
    <row r="67" spans="2:9" s="70" customFormat="1" x14ac:dyDescent="0.2">
      <c r="B67" s="67"/>
      <c r="C67" s="67"/>
      <c r="D67" s="69"/>
      <c r="E67" s="69"/>
      <c r="F67" s="69"/>
      <c r="G67" s="69"/>
      <c r="H67" s="69"/>
      <c r="I67" s="69"/>
    </row>
    <row r="68" spans="2:9" s="70" customFormat="1" x14ac:dyDescent="0.2">
      <c r="B68" s="67"/>
      <c r="C68" s="67"/>
      <c r="D68" s="69"/>
      <c r="E68" s="69"/>
      <c r="F68" s="69"/>
      <c r="G68" s="69"/>
      <c r="H68" s="69"/>
      <c r="I68" s="69"/>
    </row>
    <row r="69" spans="2:9" s="70" customFormat="1" x14ac:dyDescent="0.2">
      <c r="B69" s="67"/>
      <c r="C69" s="67"/>
      <c r="D69" s="69"/>
      <c r="E69" s="69"/>
      <c r="F69" s="69"/>
      <c r="G69" s="69"/>
      <c r="H69" s="69"/>
      <c r="I69" s="69"/>
    </row>
    <row r="70" spans="2:9" s="70" customFormat="1" x14ac:dyDescent="0.2">
      <c r="B70" s="67"/>
      <c r="C70" s="67"/>
      <c r="D70" s="69"/>
      <c r="E70" s="69"/>
      <c r="F70" s="69"/>
      <c r="G70" s="69"/>
      <c r="H70" s="69"/>
      <c r="I70" s="69"/>
    </row>
    <row r="71" spans="2:9" s="70" customFormat="1" x14ac:dyDescent="0.2">
      <c r="B71" s="67"/>
      <c r="C71" s="67"/>
      <c r="D71" s="69"/>
      <c r="E71" s="69"/>
      <c r="F71" s="69"/>
      <c r="G71" s="69"/>
      <c r="H71" s="69"/>
      <c r="I71" s="69"/>
    </row>
    <row r="72" spans="2:9" s="70" customFormat="1" x14ac:dyDescent="0.2">
      <c r="B72" s="67"/>
      <c r="C72" s="67"/>
      <c r="D72" s="69"/>
      <c r="E72" s="69"/>
      <c r="F72" s="69"/>
      <c r="G72" s="69"/>
      <c r="H72" s="69"/>
      <c r="I72" s="69"/>
    </row>
    <row r="73" spans="2:9" s="70" customFormat="1" x14ac:dyDescent="0.2">
      <c r="B73" s="67"/>
      <c r="C73" s="67"/>
      <c r="D73" s="69"/>
      <c r="E73" s="69"/>
      <c r="F73" s="69"/>
      <c r="G73" s="69"/>
      <c r="H73" s="69"/>
      <c r="I73" s="69"/>
    </row>
    <row r="74" spans="2:9" s="70" customFormat="1" x14ac:dyDescent="0.2">
      <c r="B74" s="67"/>
      <c r="C74" s="67"/>
      <c r="D74" s="69"/>
      <c r="E74" s="69"/>
      <c r="F74" s="69"/>
      <c r="G74" s="69"/>
      <c r="H74" s="69"/>
      <c r="I74" s="69"/>
    </row>
    <row r="75" spans="2:9" s="70" customFormat="1" x14ac:dyDescent="0.2">
      <c r="B75" s="67"/>
      <c r="C75" s="67"/>
      <c r="D75" s="69"/>
      <c r="E75" s="69"/>
      <c r="F75" s="69"/>
      <c r="G75" s="69"/>
      <c r="H75" s="69"/>
      <c r="I75" s="69"/>
    </row>
    <row r="76" spans="2:9" s="70" customFormat="1" x14ac:dyDescent="0.2">
      <c r="B76" s="67"/>
      <c r="C76" s="67"/>
      <c r="D76" s="69"/>
      <c r="E76" s="69"/>
      <c r="F76" s="69"/>
      <c r="G76" s="69"/>
      <c r="H76" s="69"/>
      <c r="I76" s="69"/>
    </row>
    <row r="77" spans="2:9" s="70" customFormat="1" x14ac:dyDescent="0.2">
      <c r="B77" s="67"/>
      <c r="C77" s="67"/>
      <c r="D77" s="69"/>
      <c r="E77" s="69"/>
      <c r="F77" s="69"/>
      <c r="G77" s="69"/>
      <c r="H77" s="69"/>
      <c r="I77" s="69"/>
    </row>
    <row r="78" spans="2:9" s="70" customFormat="1" x14ac:dyDescent="0.2">
      <c r="B78" s="67"/>
      <c r="C78" s="67"/>
      <c r="D78" s="69"/>
      <c r="E78" s="69"/>
      <c r="F78" s="69"/>
      <c r="G78" s="69"/>
      <c r="H78" s="69"/>
      <c r="I78" s="69"/>
    </row>
    <row r="79" spans="2:9" s="70" customFormat="1" x14ac:dyDescent="0.2">
      <c r="B79" s="67"/>
      <c r="C79" s="67"/>
      <c r="D79" s="69"/>
      <c r="E79" s="69"/>
      <c r="F79" s="69"/>
      <c r="G79" s="69"/>
      <c r="H79" s="69"/>
      <c r="I79" s="69"/>
    </row>
    <row r="80" spans="2:9" s="70" customFormat="1" x14ac:dyDescent="0.2">
      <c r="B80" s="67"/>
      <c r="C80" s="67"/>
      <c r="D80" s="69"/>
      <c r="E80" s="69"/>
      <c r="F80" s="69"/>
      <c r="G80" s="69"/>
      <c r="H80" s="69"/>
      <c r="I80" s="69"/>
    </row>
    <row r="81" spans="2:9" s="70" customFormat="1" x14ac:dyDescent="0.2">
      <c r="B81" s="67"/>
      <c r="C81" s="67"/>
      <c r="D81" s="69"/>
      <c r="E81" s="69"/>
      <c r="F81" s="69"/>
      <c r="G81" s="69"/>
      <c r="H81" s="69"/>
      <c r="I81" s="69"/>
    </row>
    <row r="82" spans="2:9" s="70" customFormat="1" x14ac:dyDescent="0.2">
      <c r="B82" s="67"/>
      <c r="C82" s="67"/>
      <c r="D82" s="69"/>
      <c r="E82" s="69"/>
      <c r="F82" s="69"/>
      <c r="G82" s="69"/>
      <c r="H82" s="69"/>
      <c r="I82" s="69"/>
    </row>
    <row r="83" spans="2:9" s="70" customFormat="1" x14ac:dyDescent="0.2">
      <c r="B83" s="67"/>
      <c r="C83" s="67"/>
      <c r="D83" s="69"/>
      <c r="E83" s="69"/>
      <c r="F83" s="69"/>
      <c r="G83" s="69"/>
      <c r="H83" s="69"/>
      <c r="I83" s="69"/>
    </row>
    <row r="84" spans="2:9" s="70" customFormat="1" x14ac:dyDescent="0.2">
      <c r="B84" s="67"/>
      <c r="C84" s="67"/>
      <c r="D84" s="69"/>
      <c r="E84" s="69"/>
      <c r="F84" s="69"/>
      <c r="G84" s="69"/>
      <c r="H84" s="69"/>
      <c r="I84" s="69"/>
    </row>
    <row r="85" spans="2:9" s="70" customFormat="1" x14ac:dyDescent="0.2">
      <c r="B85" s="67"/>
      <c r="C85" s="67"/>
      <c r="D85" s="69"/>
      <c r="E85" s="69"/>
      <c r="F85" s="69"/>
      <c r="G85" s="69"/>
      <c r="H85" s="69"/>
      <c r="I85" s="69"/>
    </row>
    <row r="86" spans="2:9" s="70" customFormat="1" x14ac:dyDescent="0.2">
      <c r="B86" s="67"/>
      <c r="C86" s="67"/>
      <c r="D86" s="69"/>
      <c r="E86" s="69"/>
      <c r="F86" s="69"/>
      <c r="G86" s="69"/>
      <c r="H86" s="69"/>
      <c r="I86" s="69"/>
    </row>
    <row r="87" spans="2:9" s="70" customFormat="1" x14ac:dyDescent="0.2">
      <c r="B87" s="67"/>
      <c r="C87" s="67"/>
      <c r="D87" s="69"/>
      <c r="E87" s="69"/>
      <c r="F87" s="69"/>
      <c r="G87" s="69"/>
      <c r="H87" s="69"/>
      <c r="I87" s="69"/>
    </row>
    <row r="88" spans="2:9" s="70" customFormat="1" x14ac:dyDescent="0.2">
      <c r="B88" s="67"/>
      <c r="C88" s="67"/>
      <c r="D88" s="69"/>
      <c r="E88" s="69"/>
      <c r="F88" s="69"/>
      <c r="G88" s="69"/>
      <c r="H88" s="69"/>
      <c r="I88" s="69"/>
    </row>
    <row r="89" spans="2:9" s="70" customFormat="1" x14ac:dyDescent="0.2">
      <c r="B89" s="67"/>
      <c r="C89" s="67"/>
      <c r="D89" s="69"/>
      <c r="E89" s="69"/>
      <c r="F89" s="69"/>
      <c r="G89" s="69"/>
      <c r="H89" s="69"/>
      <c r="I89" s="69"/>
    </row>
    <row r="90" spans="2:9" s="70" customFormat="1" x14ac:dyDescent="0.2">
      <c r="B90" s="67"/>
      <c r="C90" s="67"/>
      <c r="D90" s="69"/>
      <c r="E90" s="69"/>
      <c r="F90" s="69"/>
      <c r="G90" s="69"/>
      <c r="H90" s="69"/>
      <c r="I90" s="69"/>
    </row>
    <row r="91" spans="2:9" s="70" customFormat="1" x14ac:dyDescent="0.2">
      <c r="B91" s="67"/>
      <c r="C91" s="67"/>
      <c r="D91" s="69"/>
      <c r="E91" s="69"/>
      <c r="F91" s="69"/>
      <c r="G91" s="69"/>
      <c r="H91" s="69"/>
      <c r="I91" s="69"/>
    </row>
    <row r="92" spans="2:9" s="70" customFormat="1" x14ac:dyDescent="0.2">
      <c r="B92" s="67"/>
      <c r="C92" s="67"/>
      <c r="D92" s="69"/>
      <c r="E92" s="69"/>
      <c r="F92" s="69"/>
      <c r="G92" s="69"/>
      <c r="H92" s="69"/>
      <c r="I92" s="69"/>
    </row>
    <row r="93" spans="2:9" s="70" customFormat="1" x14ac:dyDescent="0.2">
      <c r="B93" s="67"/>
      <c r="C93" s="67"/>
      <c r="D93" s="69"/>
      <c r="E93" s="69"/>
      <c r="F93" s="69"/>
      <c r="G93" s="69"/>
      <c r="H93" s="69"/>
      <c r="I93" s="69"/>
    </row>
    <row r="94" spans="2:9" s="70" customFormat="1" x14ac:dyDescent="0.2">
      <c r="B94" s="67"/>
      <c r="C94" s="67"/>
      <c r="D94" s="69"/>
      <c r="E94" s="69"/>
      <c r="F94" s="69"/>
      <c r="G94" s="69"/>
      <c r="H94" s="69"/>
      <c r="I94" s="69"/>
    </row>
    <row r="95" spans="2:9" s="70" customFormat="1" x14ac:dyDescent="0.2">
      <c r="B95" s="67"/>
      <c r="C95" s="67"/>
      <c r="D95" s="69"/>
      <c r="E95" s="69"/>
      <c r="F95" s="69"/>
      <c r="G95" s="69"/>
      <c r="H95" s="69"/>
      <c r="I95" s="69"/>
    </row>
    <row r="96" spans="2:9" s="70" customFormat="1" x14ac:dyDescent="0.2">
      <c r="B96" s="67"/>
      <c r="C96" s="67"/>
      <c r="D96" s="69"/>
      <c r="E96" s="69"/>
      <c r="F96" s="69"/>
      <c r="G96" s="69"/>
      <c r="H96" s="69"/>
      <c r="I96" s="69"/>
    </row>
    <row r="97" spans="2:9" s="70" customFormat="1" x14ac:dyDescent="0.2">
      <c r="B97" s="67"/>
      <c r="C97" s="67"/>
      <c r="D97" s="69"/>
      <c r="E97" s="69"/>
      <c r="F97" s="69"/>
      <c r="G97" s="69"/>
      <c r="H97" s="69"/>
      <c r="I97" s="69"/>
    </row>
    <row r="98" spans="2:9" s="70" customFormat="1" x14ac:dyDescent="0.2">
      <c r="B98" s="67"/>
      <c r="C98" s="67"/>
      <c r="D98" s="69"/>
      <c r="E98" s="69"/>
      <c r="F98" s="69"/>
      <c r="G98" s="69"/>
      <c r="H98" s="69"/>
      <c r="I98" s="69"/>
    </row>
    <row r="99" spans="2:9" s="70" customFormat="1" x14ac:dyDescent="0.2">
      <c r="B99" s="67"/>
      <c r="C99" s="67"/>
      <c r="D99" s="69"/>
      <c r="E99" s="69"/>
      <c r="F99" s="69"/>
      <c r="G99" s="69"/>
      <c r="H99" s="69"/>
      <c r="I99" s="69"/>
    </row>
    <row r="100" spans="2:9" s="70" customFormat="1" x14ac:dyDescent="0.2">
      <c r="B100" s="67"/>
      <c r="C100" s="67"/>
      <c r="D100" s="69"/>
      <c r="E100" s="69"/>
      <c r="F100" s="69"/>
      <c r="G100" s="69"/>
      <c r="H100" s="69"/>
      <c r="I100" s="69"/>
    </row>
  </sheetData>
  <sheetProtection selectLockedCells="1" selectUnlockedCells="1"/>
  <mergeCells count="7">
    <mergeCell ref="F17:F18"/>
    <mergeCell ref="A1:I1"/>
    <mergeCell ref="A2:I2"/>
    <mergeCell ref="E4:E5"/>
    <mergeCell ref="E6:E7"/>
    <mergeCell ref="F6:F7"/>
    <mergeCell ref="F14:F15"/>
  </mergeCells>
  <pageMargins left="0.25" right="0.25" top="0.75" bottom="0.75" header="0.3" footer="0.3"/>
  <pageSetup paperSize="9" scale="76" fitToHeight="0" orientation="landscape" useFirstPageNumber="1" horizontalDpi="300" verticalDpi="300" r:id="rId1"/>
  <headerFooter alignWithMargins="0">
    <oddHeader>&amp;C&amp;A</oddHeader>
    <oddFooter>&amp;CPagina &amp;P</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HELP!$A$45:$A$46</xm:f>
          </x14:formula1>
          <xm:sqref>E4 E6</xm:sqref>
        </x14:dataValidation>
        <x14:dataValidation type="list" allowBlank="1" showInputMessage="1" showErrorMessage="1">
          <x14:formula1>
            <xm:f>HELP!$A$5:$A$8</xm:f>
          </x14:formula1>
          <xm:sqref>B4:B19</xm:sqref>
        </x14:dataValidation>
        <x14:dataValidation type="list" allowBlank="1" showInputMessage="1" showErrorMessage="1">
          <x14:formula1>
            <xm:f>HELP!$A$10:$A$18</xm:f>
          </x14:formula1>
          <xm:sqref>C4:C19</xm:sqref>
        </x14:dataValidation>
        <x14:dataValidation type="list" allowBlank="1" showInputMessage="1" showErrorMessage="1">
          <x14:formula1>
            <xm:f>HELP!$A$20:$A$43</xm:f>
          </x14:formula1>
          <xm:sqref>D4:D19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7"/>
  <sheetViews>
    <sheetView zoomScaleNormal="100" workbookViewId="0">
      <pane ySplit="2" topLeftCell="A3" activePane="bottomLeft" state="frozen"/>
      <selection activeCell="A13" sqref="A13"/>
      <selection pane="bottomLeft" sqref="A1:F1"/>
    </sheetView>
  </sheetViews>
  <sheetFormatPr defaultColWidth="8.85546875" defaultRowHeight="12.75" x14ac:dyDescent="0.2"/>
  <cols>
    <col min="1" max="1" width="20.85546875" style="104" customWidth="1"/>
    <col min="2" max="6" width="17.42578125" style="105" customWidth="1"/>
    <col min="7" max="7" width="14" style="106" customWidth="1"/>
    <col min="8" max="16384" width="8.85546875" style="106"/>
  </cols>
  <sheetData>
    <row r="1" spans="1:6" s="53" customFormat="1" x14ac:dyDescent="0.2">
      <c r="A1" s="151" t="s">
        <v>96</v>
      </c>
      <c r="B1" s="124"/>
      <c r="C1" s="124"/>
      <c r="D1" s="124"/>
      <c r="E1" s="124"/>
      <c r="F1" s="124"/>
    </row>
    <row r="2" spans="1:6" s="103" customFormat="1" ht="25.5" x14ac:dyDescent="0.2">
      <c r="A2" s="109"/>
      <c r="B2" s="110" t="s">
        <v>181</v>
      </c>
      <c r="C2" s="110" t="s">
        <v>182</v>
      </c>
      <c r="D2" s="110" t="s">
        <v>183</v>
      </c>
      <c r="E2" s="109" t="s">
        <v>184</v>
      </c>
      <c r="F2" s="109" t="s">
        <v>147</v>
      </c>
    </row>
    <row r="3" spans="1:6" s="108" customFormat="1" ht="21" customHeight="1" x14ac:dyDescent="0.2">
      <c r="A3" s="111" t="s">
        <v>185</v>
      </c>
      <c r="B3" s="107">
        <f>SUM('CLOUD - VM'!G4:G19)</f>
        <v>50</v>
      </c>
      <c r="C3" s="107">
        <f>SUM('CLOUD - VM'!H4:H19)</f>
        <v>100</v>
      </c>
      <c r="D3" s="107">
        <f>SUM('CLOUD - VM'!I4:I19)</f>
        <v>2448</v>
      </c>
      <c r="E3" s="107">
        <f>SUM('CLOUD - Nas'!B4:B6)</f>
        <v>600</v>
      </c>
      <c r="F3" s="107">
        <f>SUM('CLOUD - Backup'!B4:B6)</f>
        <v>600</v>
      </c>
    </row>
    <row r="4" spans="1:6" s="108" customFormat="1" ht="22.9" customHeight="1" x14ac:dyDescent="0.2">
      <c r="A4" s="111" t="s">
        <v>180</v>
      </c>
      <c r="B4" s="107"/>
      <c r="C4" s="107"/>
      <c r="D4" s="107"/>
      <c r="E4" s="107"/>
      <c r="F4" s="107"/>
    </row>
    <row r="5" spans="1:6" s="102" customFormat="1" x14ac:dyDescent="0.2">
      <c r="A5" s="3"/>
      <c r="B5" s="19"/>
      <c r="C5" s="19"/>
      <c r="D5" s="19"/>
      <c r="E5" s="19"/>
      <c r="F5" s="19"/>
    </row>
    <row r="6" spans="1:6" s="102" customFormat="1" x14ac:dyDescent="0.2">
      <c r="A6" s="3"/>
      <c r="B6" s="19"/>
      <c r="C6" s="19"/>
      <c r="D6" s="19"/>
      <c r="E6" s="19"/>
      <c r="F6" s="19"/>
    </row>
    <row r="7" spans="1:6" s="102" customFormat="1" ht="43.9" customHeight="1" x14ac:dyDescent="0.2">
      <c r="A7" s="129" t="s">
        <v>199</v>
      </c>
      <c r="B7" s="129"/>
      <c r="C7" s="129"/>
      <c r="D7" s="129"/>
      <c r="E7" s="129"/>
      <c r="F7" s="129"/>
    </row>
    <row r="8" spans="1:6" s="102" customFormat="1" x14ac:dyDescent="0.2">
      <c r="A8" s="3"/>
      <c r="B8" s="19"/>
      <c r="C8" s="19"/>
      <c r="D8" s="19"/>
      <c r="E8" s="19"/>
      <c r="F8" s="19"/>
    </row>
    <row r="9" spans="1:6" s="102" customFormat="1" x14ac:dyDescent="0.2">
      <c r="A9" s="3"/>
      <c r="B9" s="19"/>
      <c r="C9" s="19"/>
      <c r="D9" s="19"/>
      <c r="E9" s="19"/>
      <c r="F9" s="19"/>
    </row>
    <row r="10" spans="1:6" s="102" customFormat="1" x14ac:dyDescent="0.2">
      <c r="A10" s="3"/>
      <c r="B10" s="19"/>
      <c r="C10" s="19"/>
      <c r="D10" s="19"/>
      <c r="E10" s="19"/>
      <c r="F10" s="19"/>
    </row>
    <row r="11" spans="1:6" s="102" customFormat="1" x14ac:dyDescent="0.2">
      <c r="A11" s="3"/>
      <c r="B11" s="19"/>
      <c r="C11" s="19"/>
      <c r="D11" s="19"/>
      <c r="E11" s="19"/>
      <c r="F11" s="19"/>
    </row>
    <row r="12" spans="1:6" s="102" customFormat="1" x14ac:dyDescent="0.2">
      <c r="A12" s="3"/>
      <c r="B12" s="19"/>
      <c r="C12" s="19"/>
      <c r="D12" s="19"/>
      <c r="E12" s="19"/>
      <c r="F12" s="19"/>
    </row>
    <row r="13" spans="1:6" s="102" customFormat="1" x14ac:dyDescent="0.2">
      <c r="A13" s="3"/>
      <c r="B13" s="19"/>
      <c r="C13" s="19"/>
      <c r="D13" s="19"/>
      <c r="E13" s="19"/>
      <c r="F13" s="19"/>
    </row>
    <row r="14" spans="1:6" s="102" customFormat="1" x14ac:dyDescent="0.2">
      <c r="A14" s="3"/>
      <c r="B14" s="19"/>
      <c r="C14" s="19"/>
      <c r="D14" s="19"/>
      <c r="E14" s="19"/>
      <c r="F14" s="19"/>
    </row>
    <row r="15" spans="1:6" s="102" customFormat="1" x14ac:dyDescent="0.2">
      <c r="A15" s="3"/>
      <c r="B15" s="19"/>
      <c r="C15" s="19"/>
      <c r="D15" s="19"/>
      <c r="E15" s="19"/>
      <c r="F15" s="19"/>
    </row>
    <row r="16" spans="1:6" s="102" customFormat="1" x14ac:dyDescent="0.2">
      <c r="A16" s="3"/>
      <c r="B16" s="19"/>
      <c r="C16" s="19"/>
      <c r="D16" s="19"/>
      <c r="E16" s="19"/>
      <c r="F16" s="19"/>
    </row>
    <row r="17" spans="1:6" s="102" customFormat="1" x14ac:dyDescent="0.2">
      <c r="A17" s="3"/>
      <c r="B17" s="19"/>
      <c r="C17" s="19"/>
      <c r="D17" s="19"/>
      <c r="E17" s="19"/>
      <c r="F17" s="19"/>
    </row>
  </sheetData>
  <mergeCells count="2">
    <mergeCell ref="A7:F7"/>
    <mergeCell ref="A1:F1"/>
  </mergeCells>
  <pageMargins left="0.25" right="0.25" top="0.75" bottom="0.75" header="0.3" footer="0.3"/>
  <pageSetup paperSize="9" scale="5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74"/>
  <sheetViews>
    <sheetView zoomScaleNormal="100" workbookViewId="0">
      <pane ySplit="1" topLeftCell="A23" activePane="bottomLeft" state="frozen"/>
      <selection activeCell="A13" sqref="A13"/>
      <selection pane="bottomLeft" activeCell="B36" sqref="B36"/>
    </sheetView>
  </sheetViews>
  <sheetFormatPr defaultColWidth="8.85546875" defaultRowHeight="12.75" x14ac:dyDescent="0.2"/>
  <cols>
    <col min="1" max="1" width="28" style="10" customWidth="1"/>
    <col min="2" max="2" width="132.140625" style="20" bestFit="1" customWidth="1"/>
    <col min="3" max="16384" width="8.85546875" style="11"/>
  </cols>
  <sheetData>
    <row r="1" spans="1:2" s="5" customFormat="1" ht="23.25" customHeight="1" x14ac:dyDescent="0.2">
      <c r="A1" s="52" t="s">
        <v>7</v>
      </c>
      <c r="B1" s="37" t="s">
        <v>13</v>
      </c>
    </row>
    <row r="2" spans="1:2" s="5" customFormat="1" x14ac:dyDescent="0.2">
      <c r="A2" s="28"/>
      <c r="B2" s="38"/>
    </row>
    <row r="3" spans="1:2" s="4" customFormat="1" x14ac:dyDescent="0.2">
      <c r="A3" s="21" t="s">
        <v>37</v>
      </c>
      <c r="B3" s="22" t="s">
        <v>56</v>
      </c>
    </row>
    <row r="4" spans="1:2" s="4" customFormat="1" x14ac:dyDescent="0.2">
      <c r="A4" s="23" t="s">
        <v>158</v>
      </c>
      <c r="B4" s="22"/>
    </row>
    <row r="5" spans="1:2" s="4" customFormat="1" x14ac:dyDescent="0.2">
      <c r="A5" s="26" t="s">
        <v>131</v>
      </c>
      <c r="B5" s="22" t="s">
        <v>211</v>
      </c>
    </row>
    <row r="6" spans="1:2" s="4" customFormat="1" x14ac:dyDescent="0.2">
      <c r="A6" s="26" t="s">
        <v>132</v>
      </c>
      <c r="B6" s="22" t="s">
        <v>212</v>
      </c>
    </row>
    <row r="7" spans="1:2" s="4" customFormat="1" x14ac:dyDescent="0.2">
      <c r="A7" s="26" t="s">
        <v>3</v>
      </c>
      <c r="B7" s="22" t="s">
        <v>54</v>
      </c>
    </row>
    <row r="8" spans="1:2" s="4" customFormat="1" x14ac:dyDescent="0.2">
      <c r="A8" s="26" t="s">
        <v>4</v>
      </c>
      <c r="B8" s="22" t="s">
        <v>55</v>
      </c>
    </row>
    <row r="9" spans="1:2" s="4" customFormat="1" x14ac:dyDescent="0.2">
      <c r="A9" s="21" t="s">
        <v>159</v>
      </c>
      <c r="B9" s="22"/>
    </row>
    <row r="10" spans="1:2" s="4" customFormat="1" x14ac:dyDescent="0.2">
      <c r="A10" s="27" t="s">
        <v>120</v>
      </c>
      <c r="B10" s="22" t="s">
        <v>127</v>
      </c>
    </row>
    <row r="11" spans="1:2" s="4" customFormat="1" x14ac:dyDescent="0.2">
      <c r="A11" s="27" t="s">
        <v>121</v>
      </c>
      <c r="B11" s="22" t="s">
        <v>128</v>
      </c>
    </row>
    <row r="12" spans="1:2" s="4" customFormat="1" x14ac:dyDescent="0.2">
      <c r="A12" s="27" t="s">
        <v>122</v>
      </c>
      <c r="B12" s="22" t="s">
        <v>129</v>
      </c>
    </row>
    <row r="13" spans="1:2" s="4" customFormat="1" x14ac:dyDescent="0.2">
      <c r="A13" s="27" t="s">
        <v>123</v>
      </c>
      <c r="B13" s="22" t="s">
        <v>135</v>
      </c>
    </row>
    <row r="14" spans="1:2" s="4" customFormat="1" x14ac:dyDescent="0.2">
      <c r="A14" s="27" t="s">
        <v>208</v>
      </c>
      <c r="B14" s="22" t="s">
        <v>207</v>
      </c>
    </row>
    <row r="15" spans="1:2" s="4" customFormat="1" x14ac:dyDescent="0.2">
      <c r="A15" s="27" t="s">
        <v>124</v>
      </c>
      <c r="B15" s="22" t="s">
        <v>126</v>
      </c>
    </row>
    <row r="16" spans="1:2" s="4" customFormat="1" x14ac:dyDescent="0.2">
      <c r="A16" s="27" t="s">
        <v>125</v>
      </c>
      <c r="B16" s="22" t="s">
        <v>130</v>
      </c>
    </row>
    <row r="17" spans="1:2" s="4" customFormat="1" x14ac:dyDescent="0.2">
      <c r="A17" s="27" t="s">
        <v>201</v>
      </c>
      <c r="B17" s="22" t="s">
        <v>138</v>
      </c>
    </row>
    <row r="18" spans="1:2" s="4" customFormat="1" x14ac:dyDescent="0.2">
      <c r="A18" s="27" t="s">
        <v>202</v>
      </c>
      <c r="B18" s="22" t="s">
        <v>139</v>
      </c>
    </row>
    <row r="19" spans="1:2" s="1" customFormat="1" x14ac:dyDescent="0.2">
      <c r="A19" s="24" t="s">
        <v>160</v>
      </c>
      <c r="B19" s="22"/>
    </row>
    <row r="20" spans="1:2" s="8" customFormat="1" x14ac:dyDescent="0.2">
      <c r="A20" s="27" t="s">
        <v>5</v>
      </c>
      <c r="B20" s="22" t="s">
        <v>24</v>
      </c>
    </row>
    <row r="21" spans="1:2" s="118" customFormat="1" x14ac:dyDescent="0.2">
      <c r="A21" s="116" t="s">
        <v>0</v>
      </c>
      <c r="B21" s="117" t="s">
        <v>43</v>
      </c>
    </row>
    <row r="22" spans="1:2" s="118" customFormat="1" x14ac:dyDescent="0.2">
      <c r="A22" s="116" t="s">
        <v>2</v>
      </c>
      <c r="B22" s="117" t="s">
        <v>44</v>
      </c>
    </row>
    <row r="23" spans="1:2" s="119" customFormat="1" x14ac:dyDescent="0.2">
      <c r="A23" s="116" t="s">
        <v>8</v>
      </c>
      <c r="B23" s="117" t="s">
        <v>25</v>
      </c>
    </row>
    <row r="24" spans="1:2" s="119" customFormat="1" x14ac:dyDescent="0.2">
      <c r="A24" s="116" t="s">
        <v>38</v>
      </c>
      <c r="B24" s="117" t="s">
        <v>39</v>
      </c>
    </row>
    <row r="25" spans="1:2" s="119" customFormat="1" x14ac:dyDescent="0.2">
      <c r="A25" s="116" t="s">
        <v>50</v>
      </c>
      <c r="B25" s="117" t="s">
        <v>40</v>
      </c>
    </row>
    <row r="26" spans="1:2" s="119" customFormat="1" x14ac:dyDescent="0.2">
      <c r="A26" s="116" t="s">
        <v>47</v>
      </c>
      <c r="B26" s="117" t="s">
        <v>51</v>
      </c>
    </row>
    <row r="27" spans="1:2" s="119" customFormat="1" x14ac:dyDescent="0.2">
      <c r="A27" s="116" t="s">
        <v>48</v>
      </c>
      <c r="B27" s="117" t="s">
        <v>52</v>
      </c>
    </row>
    <row r="28" spans="1:2" s="119" customFormat="1" x14ac:dyDescent="0.2">
      <c r="A28" s="116" t="s">
        <v>49</v>
      </c>
      <c r="B28" s="117" t="s">
        <v>53</v>
      </c>
    </row>
    <row r="29" spans="1:2" s="119" customFormat="1" x14ac:dyDescent="0.2">
      <c r="A29" s="116" t="s">
        <v>6</v>
      </c>
      <c r="B29" s="117" t="s">
        <v>142</v>
      </c>
    </row>
    <row r="30" spans="1:2" s="119" customFormat="1" x14ac:dyDescent="0.2">
      <c r="A30" s="116" t="s">
        <v>41</v>
      </c>
      <c r="B30" s="117" t="s">
        <v>140</v>
      </c>
    </row>
    <row r="31" spans="1:2" s="119" customFormat="1" x14ac:dyDescent="0.2">
      <c r="A31" s="116" t="s">
        <v>45</v>
      </c>
      <c r="B31" s="117" t="s">
        <v>141</v>
      </c>
    </row>
    <row r="32" spans="1:2" s="119" customFormat="1" x14ac:dyDescent="0.2">
      <c r="A32" s="116" t="s">
        <v>16</v>
      </c>
      <c r="B32" s="117" t="s">
        <v>143</v>
      </c>
    </row>
    <row r="33" spans="1:2" s="119" customFormat="1" x14ac:dyDescent="0.2">
      <c r="A33" s="116" t="s">
        <v>42</v>
      </c>
      <c r="B33" s="117" t="s">
        <v>144</v>
      </c>
    </row>
    <row r="34" spans="1:2" s="119" customFormat="1" x14ac:dyDescent="0.2">
      <c r="A34" s="116" t="s">
        <v>46</v>
      </c>
      <c r="B34" s="117" t="s">
        <v>145</v>
      </c>
    </row>
    <row r="35" spans="1:2" s="119" customFormat="1" x14ac:dyDescent="0.2">
      <c r="A35" s="116" t="s">
        <v>225</v>
      </c>
      <c r="B35" s="117" t="s">
        <v>227</v>
      </c>
    </row>
    <row r="36" spans="1:2" s="119" customFormat="1" x14ac:dyDescent="0.2">
      <c r="A36" s="116" t="s">
        <v>226</v>
      </c>
      <c r="B36" s="117" t="s">
        <v>228</v>
      </c>
    </row>
    <row r="37" spans="1:2" s="119" customFormat="1" x14ac:dyDescent="0.2">
      <c r="A37" s="116" t="s">
        <v>257</v>
      </c>
      <c r="B37" s="117" t="s">
        <v>258</v>
      </c>
    </row>
    <row r="38" spans="1:2" s="119" customFormat="1" x14ac:dyDescent="0.2">
      <c r="A38" s="116" t="s">
        <v>259</v>
      </c>
      <c r="B38" s="117" t="s">
        <v>260</v>
      </c>
    </row>
    <row r="39" spans="1:2" s="119" customFormat="1" x14ac:dyDescent="0.2">
      <c r="A39" s="116" t="s">
        <v>17</v>
      </c>
      <c r="B39" s="117" t="s">
        <v>213</v>
      </c>
    </row>
    <row r="40" spans="1:2" s="118" customFormat="1" x14ac:dyDescent="0.2">
      <c r="A40" s="116" t="s">
        <v>249</v>
      </c>
      <c r="B40" s="117" t="s">
        <v>250</v>
      </c>
    </row>
    <row r="41" spans="1:2" s="119" customFormat="1" x14ac:dyDescent="0.2">
      <c r="A41" s="116" t="s">
        <v>251</v>
      </c>
      <c r="B41" s="117" t="s">
        <v>252</v>
      </c>
    </row>
    <row r="42" spans="1:2" s="119" customFormat="1" x14ac:dyDescent="0.2">
      <c r="A42" s="116" t="s">
        <v>253</v>
      </c>
      <c r="B42" s="117" t="s">
        <v>254</v>
      </c>
    </row>
    <row r="43" spans="1:2" s="119" customFormat="1" x14ac:dyDescent="0.2">
      <c r="A43" s="116" t="s">
        <v>255</v>
      </c>
      <c r="B43" s="117" t="s">
        <v>256</v>
      </c>
    </row>
    <row r="44" spans="1:2" s="5" customFormat="1" x14ac:dyDescent="0.2">
      <c r="A44" s="23" t="s">
        <v>153</v>
      </c>
      <c r="B44" s="36" t="s">
        <v>214</v>
      </c>
    </row>
    <row r="45" spans="1:2" s="5" customFormat="1" x14ac:dyDescent="0.2">
      <c r="A45" s="26" t="s">
        <v>70</v>
      </c>
      <c r="B45" s="25" t="s">
        <v>222</v>
      </c>
    </row>
    <row r="46" spans="1:2" s="5" customFormat="1" x14ac:dyDescent="0.2">
      <c r="A46" s="26" t="s">
        <v>71</v>
      </c>
      <c r="B46" s="25" t="s">
        <v>72</v>
      </c>
    </row>
    <row r="47" spans="1:2" s="5" customFormat="1" x14ac:dyDescent="0.2">
      <c r="A47" s="23" t="s">
        <v>161</v>
      </c>
      <c r="B47" s="25" t="s">
        <v>215</v>
      </c>
    </row>
    <row r="48" spans="1:2" s="5" customFormat="1" x14ac:dyDescent="0.2">
      <c r="A48" s="23" t="s">
        <v>162</v>
      </c>
      <c r="B48" s="25" t="s">
        <v>26</v>
      </c>
    </row>
    <row r="49" spans="1:2" s="5" customFormat="1" x14ac:dyDescent="0.2">
      <c r="A49" s="23" t="s">
        <v>163</v>
      </c>
      <c r="B49" s="25" t="s">
        <v>59</v>
      </c>
    </row>
    <row r="50" spans="1:2" s="5" customFormat="1" x14ac:dyDescent="0.2">
      <c r="A50" s="23" t="s">
        <v>164</v>
      </c>
      <c r="B50" s="25" t="s">
        <v>27</v>
      </c>
    </row>
    <row r="51" spans="1:2" s="5" customFormat="1" x14ac:dyDescent="0.2">
      <c r="A51" s="1"/>
      <c r="B51" s="18"/>
    </row>
    <row r="52" spans="1:2" s="5" customFormat="1" x14ac:dyDescent="0.2">
      <c r="A52" s="1"/>
      <c r="B52" s="19"/>
    </row>
    <row r="53" spans="1:2" s="5" customFormat="1" x14ac:dyDescent="0.2">
      <c r="A53" s="1"/>
      <c r="B53" s="19"/>
    </row>
    <row r="54" spans="1:2" s="5" customFormat="1" x14ac:dyDescent="0.2">
      <c r="A54" s="1"/>
      <c r="B54" s="19"/>
    </row>
    <row r="55" spans="1:2" s="5" customFormat="1" x14ac:dyDescent="0.2">
      <c r="A55" s="1"/>
      <c r="B55" s="19"/>
    </row>
    <row r="56" spans="1:2" s="5" customFormat="1" x14ac:dyDescent="0.2">
      <c r="A56" s="1"/>
      <c r="B56" s="19"/>
    </row>
    <row r="57" spans="1:2" s="5" customFormat="1" x14ac:dyDescent="0.2">
      <c r="A57" s="1"/>
      <c r="B57" s="19"/>
    </row>
    <row r="58" spans="1:2" s="5" customFormat="1" x14ac:dyDescent="0.2">
      <c r="A58" s="1"/>
      <c r="B58" s="19"/>
    </row>
    <row r="59" spans="1:2" s="5" customFormat="1" x14ac:dyDescent="0.2">
      <c r="A59" s="1"/>
      <c r="B59" s="19"/>
    </row>
    <row r="60" spans="1:2" s="5" customFormat="1" x14ac:dyDescent="0.2">
      <c r="A60" s="1"/>
      <c r="B60" s="19"/>
    </row>
    <row r="61" spans="1:2" s="5" customFormat="1" x14ac:dyDescent="0.2">
      <c r="A61" s="1"/>
      <c r="B61" s="19"/>
    </row>
    <row r="62" spans="1:2" s="5" customFormat="1" x14ac:dyDescent="0.2">
      <c r="A62" s="1"/>
      <c r="B62" s="19"/>
    </row>
    <row r="63" spans="1:2" s="5" customFormat="1" x14ac:dyDescent="0.2">
      <c r="A63" s="1"/>
      <c r="B63" s="19"/>
    </row>
    <row r="64" spans="1:2" s="5" customFormat="1" x14ac:dyDescent="0.2">
      <c r="A64" s="1"/>
      <c r="B64" s="19"/>
    </row>
    <row r="65" spans="1:2" s="5" customFormat="1" x14ac:dyDescent="0.2">
      <c r="A65" s="1"/>
      <c r="B65" s="19"/>
    </row>
    <row r="66" spans="1:2" s="5" customFormat="1" x14ac:dyDescent="0.2">
      <c r="A66" s="1"/>
      <c r="B66" s="19"/>
    </row>
    <row r="67" spans="1:2" s="5" customFormat="1" x14ac:dyDescent="0.2">
      <c r="A67" s="1"/>
      <c r="B67" s="19"/>
    </row>
    <row r="68" spans="1:2" s="5" customFormat="1" x14ac:dyDescent="0.2">
      <c r="A68" s="1"/>
      <c r="B68" s="19"/>
    </row>
    <row r="69" spans="1:2" s="5" customFormat="1" x14ac:dyDescent="0.2">
      <c r="A69" s="1"/>
      <c r="B69" s="19"/>
    </row>
    <row r="70" spans="1:2" s="5" customFormat="1" x14ac:dyDescent="0.2">
      <c r="A70" s="1"/>
      <c r="B70" s="19"/>
    </row>
    <row r="71" spans="1:2" s="5" customFormat="1" x14ac:dyDescent="0.2">
      <c r="A71" s="1"/>
      <c r="B71" s="19"/>
    </row>
    <row r="72" spans="1:2" s="5" customFormat="1" x14ac:dyDescent="0.2">
      <c r="A72" s="1"/>
      <c r="B72" s="19"/>
    </row>
    <row r="73" spans="1:2" s="5" customFormat="1" x14ac:dyDescent="0.2">
      <c r="A73" s="1"/>
      <c r="B73" s="19"/>
    </row>
    <row r="74" spans="1:2" s="5" customFormat="1" x14ac:dyDescent="0.2">
      <c r="A74" s="1"/>
      <c r="B74" s="19"/>
    </row>
  </sheetData>
  <pageMargins left="0.25" right="0.25" top="0.75" bottom="0.75" header="0.3" footer="0.3"/>
  <pageSetup paperSize="9" scale="57" fitToHeight="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3"/>
  <sheetViews>
    <sheetView zoomScaleNormal="100" workbookViewId="0">
      <pane xSplit="1" ySplit="2" topLeftCell="B3" activePane="bottomRight" state="frozen"/>
      <selection activeCell="A13" sqref="A13"/>
      <selection pane="topRight" activeCell="A13" sqref="A13"/>
      <selection pane="bottomLeft" activeCell="A13" sqref="A13"/>
      <selection pane="bottomRight" activeCell="B17" sqref="B17"/>
    </sheetView>
  </sheetViews>
  <sheetFormatPr defaultColWidth="8.85546875" defaultRowHeight="12.75" x14ac:dyDescent="0.2"/>
  <cols>
    <col min="1" max="1" width="21.28515625" style="54" customWidth="1"/>
    <col min="2" max="2" width="127.28515625" style="55" bestFit="1" customWidth="1"/>
    <col min="3" max="16384" width="8.85546875" style="54"/>
  </cols>
  <sheetData>
    <row r="1" spans="1:2" s="53" customFormat="1" x14ac:dyDescent="0.2">
      <c r="A1" s="47" t="s">
        <v>113</v>
      </c>
      <c r="B1" s="47" t="s">
        <v>13</v>
      </c>
    </row>
    <row r="2" spans="1:2" s="53" customFormat="1" x14ac:dyDescent="0.2">
      <c r="A2" s="113" t="s">
        <v>234</v>
      </c>
      <c r="B2" s="114" t="s">
        <v>236</v>
      </c>
    </row>
    <row r="3" spans="1:2" s="53" customFormat="1" x14ac:dyDescent="0.2">
      <c r="A3" s="49" t="s">
        <v>114</v>
      </c>
      <c r="B3" s="50" t="s">
        <v>136</v>
      </c>
    </row>
    <row r="4" spans="1:2" s="53" customFormat="1" x14ac:dyDescent="0.2">
      <c r="A4" s="49" t="s">
        <v>116</v>
      </c>
      <c r="B4" s="50" t="s">
        <v>217</v>
      </c>
    </row>
    <row r="5" spans="1:2" s="53" customFormat="1" x14ac:dyDescent="0.2">
      <c r="A5" s="49" t="s">
        <v>165</v>
      </c>
      <c r="B5" s="50" t="s">
        <v>218</v>
      </c>
    </row>
    <row r="6" spans="1:2" s="53" customFormat="1" x14ac:dyDescent="0.2">
      <c r="A6" s="49" t="s">
        <v>147</v>
      </c>
      <c r="B6" s="50" t="s">
        <v>219</v>
      </c>
    </row>
    <row r="7" spans="1:2" s="53" customFormat="1" x14ac:dyDescent="0.2">
      <c r="A7" s="49" t="s">
        <v>117</v>
      </c>
      <c r="B7" s="50" t="s">
        <v>221</v>
      </c>
    </row>
    <row r="8" spans="1:2" s="53" customFormat="1" x14ac:dyDescent="0.2">
      <c r="A8" s="49" t="s">
        <v>118</v>
      </c>
      <c r="B8" s="50" t="s">
        <v>220</v>
      </c>
    </row>
    <row r="9" spans="1:2" x14ac:dyDescent="0.2">
      <c r="A9" s="49" t="s">
        <v>119</v>
      </c>
      <c r="B9" s="50" t="s">
        <v>149</v>
      </c>
    </row>
    <row r="10" spans="1:2" s="53" customFormat="1" x14ac:dyDescent="0.2">
      <c r="A10" s="115" t="s">
        <v>237</v>
      </c>
      <c r="B10" s="50" t="s">
        <v>238</v>
      </c>
    </row>
    <row r="11" spans="1:2" s="53" customFormat="1" x14ac:dyDescent="0.2">
      <c r="A11" s="115" t="s">
        <v>262</v>
      </c>
      <c r="B11" s="50" t="s">
        <v>261</v>
      </c>
    </row>
    <row r="12" spans="1:2" x14ac:dyDescent="0.2">
      <c r="A12" s="49" t="s">
        <v>179</v>
      </c>
      <c r="B12" s="50" t="s">
        <v>200</v>
      </c>
    </row>
    <row r="13" spans="1:2" x14ac:dyDescent="0.2">
      <c r="A13" s="49" t="s">
        <v>115</v>
      </c>
      <c r="B13" s="51" t="s">
        <v>216</v>
      </c>
    </row>
  </sheetData>
  <hyperlinks>
    <hyperlink ref="A8" location="'CLOUD - IpSEC'!A1" display="CLOUD - IpSEC"/>
    <hyperlink ref="A7" location="'CLOUD - Security'!A1" display="CLOUD - Security"/>
    <hyperlink ref="A6" location="'CLOUD - Backup'!A1" display="CLOUD - Backup"/>
    <hyperlink ref="A5" location="'CLOUD - Nas'!A1" display="CLOUD - NAS"/>
    <hyperlink ref="A4" location="'CLOUD - VM'!A1" display="CLOUD - VM"/>
    <hyperlink ref="A3" location="INFO!A1" display="INFO"/>
    <hyperlink ref="A9" location="'CLOUD - OracleRAC'!A1" display="CLOUD - OracleRAC"/>
    <hyperlink ref="A13" location="HELP!A1" display="HELP"/>
    <hyperlink ref="A12" location="COSTI!A1" display="COSTI"/>
    <hyperlink ref="A10" location="'CLOUD - SRM'!A1" display="CLOUD - SRM"/>
    <hyperlink ref="A11" location="'CLOUD - VM-DR'!A1" display="CLOUD - VM-DR"/>
  </hyperlinks>
  <pageMargins left="0.25" right="0.25" top="0.75" bottom="0.75" header="0.3" footer="0.3"/>
  <pageSetup paperSize="9" scale="5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5"/>
  <sheetViews>
    <sheetView zoomScaleNormal="100" workbookViewId="0">
      <pane ySplit="2" topLeftCell="A3" activePane="bottomLeft" state="frozen"/>
      <selection pane="bottomLeft" activeCell="B11" sqref="B11:B13"/>
    </sheetView>
  </sheetViews>
  <sheetFormatPr defaultColWidth="11.5703125" defaultRowHeight="12.75" x14ac:dyDescent="0.2"/>
  <cols>
    <col min="1" max="1" width="29" style="56" bestFit="1" customWidth="1"/>
    <col min="2" max="2" width="81.140625" style="63" bestFit="1" customWidth="1"/>
    <col min="3" max="16384" width="11.5703125" style="53"/>
  </cols>
  <sheetData>
    <row r="1" spans="1:2" x14ac:dyDescent="0.2">
      <c r="A1" s="120" t="s">
        <v>96</v>
      </c>
      <c r="B1" s="120"/>
    </row>
    <row r="2" spans="1:2" x14ac:dyDescent="0.2">
      <c r="A2" s="122"/>
      <c r="B2" s="122"/>
    </row>
    <row r="3" spans="1:2" s="56" customFormat="1" x14ac:dyDescent="0.2">
      <c r="A3" s="31" t="s">
        <v>88</v>
      </c>
      <c r="B3" s="40" t="s">
        <v>203</v>
      </c>
    </row>
    <row r="4" spans="1:2" s="56" customFormat="1" x14ac:dyDescent="0.2">
      <c r="A4" s="31" t="s">
        <v>87</v>
      </c>
      <c r="B4" s="40" t="s">
        <v>204</v>
      </c>
    </row>
    <row r="5" spans="1:2" s="57" customFormat="1" x14ac:dyDescent="0.2">
      <c r="A5" s="31" t="s">
        <v>186</v>
      </c>
      <c r="B5" s="40" t="s">
        <v>205</v>
      </c>
    </row>
    <row r="6" spans="1:2" s="57" customFormat="1" x14ac:dyDescent="0.2">
      <c r="A6" s="31" t="s">
        <v>146</v>
      </c>
      <c r="B6" s="40" t="s">
        <v>206</v>
      </c>
    </row>
    <row r="7" spans="1:2" s="57" customFormat="1" x14ac:dyDescent="0.2">
      <c r="A7" s="31" t="s">
        <v>83</v>
      </c>
      <c r="B7" s="40" t="s">
        <v>28</v>
      </c>
    </row>
    <row r="8" spans="1:2" s="57" customFormat="1" x14ac:dyDescent="0.2">
      <c r="A8" s="31" t="s">
        <v>105</v>
      </c>
      <c r="B8" s="40" t="str">
        <f>CONCATENATE(INFO!B4,"-",INFO!B7)</f>
        <v>TBA-SIE</v>
      </c>
    </row>
    <row r="9" spans="1:2" s="56" customFormat="1" x14ac:dyDescent="0.2">
      <c r="A9" s="31" t="s">
        <v>187</v>
      </c>
      <c r="B9" s="41" t="s">
        <v>74</v>
      </c>
    </row>
    <row r="10" spans="1:2" s="57" customFormat="1" x14ac:dyDescent="0.2">
      <c r="A10" s="12"/>
      <c r="B10" s="58"/>
    </row>
    <row r="11" spans="1:2" s="56" customFormat="1" x14ac:dyDescent="0.2">
      <c r="A11" s="42" t="s">
        <v>89</v>
      </c>
      <c r="B11" s="121" t="s">
        <v>90</v>
      </c>
    </row>
    <row r="12" spans="1:2" s="56" customFormat="1" x14ac:dyDescent="0.2">
      <c r="A12" s="43"/>
      <c r="B12" s="121"/>
    </row>
    <row r="13" spans="1:2" s="56" customFormat="1" x14ac:dyDescent="0.2">
      <c r="A13" s="43"/>
      <c r="B13" s="121"/>
    </row>
    <row r="14" spans="1:2" s="56" customFormat="1" x14ac:dyDescent="0.2">
      <c r="A14" s="43"/>
      <c r="B14" s="59"/>
    </row>
    <row r="15" spans="1:2" s="56" customFormat="1" ht="36" x14ac:dyDescent="0.2">
      <c r="A15" s="42" t="s">
        <v>94</v>
      </c>
      <c r="B15" s="61" t="s">
        <v>95</v>
      </c>
    </row>
    <row r="16" spans="1:2" s="57" customFormat="1" x14ac:dyDescent="0.2">
      <c r="A16" s="44" t="s">
        <v>91</v>
      </c>
      <c r="B16" s="41" t="s">
        <v>93</v>
      </c>
    </row>
    <row r="17" spans="1:2" s="57" customFormat="1" x14ac:dyDescent="0.2">
      <c r="A17" s="44" t="s">
        <v>92</v>
      </c>
      <c r="B17" s="41" t="s">
        <v>93</v>
      </c>
    </row>
    <row r="18" spans="1:2" s="57" customFormat="1" x14ac:dyDescent="0.2">
      <c r="A18" s="44" t="s">
        <v>188</v>
      </c>
      <c r="B18" s="41" t="s">
        <v>93</v>
      </c>
    </row>
    <row r="19" spans="1:2" s="57" customFormat="1" x14ac:dyDescent="0.2">
      <c r="A19" s="44" t="s">
        <v>189</v>
      </c>
      <c r="B19" s="41" t="s">
        <v>93</v>
      </c>
    </row>
    <row r="20" spans="1:2" s="56" customFormat="1" x14ac:dyDescent="0.2">
      <c r="A20" s="43"/>
      <c r="B20" s="60"/>
    </row>
    <row r="21" spans="1:2" s="56" customFormat="1" x14ac:dyDescent="0.2">
      <c r="A21" s="62"/>
      <c r="B21" s="63" t="s">
        <v>97</v>
      </c>
    </row>
    <row r="22" spans="1:2" s="56" customFormat="1" x14ac:dyDescent="0.2">
      <c r="A22" s="42" t="s">
        <v>117</v>
      </c>
      <c r="B22" s="61" t="s">
        <v>230</v>
      </c>
    </row>
    <row r="23" spans="1:2" s="57" customFormat="1" x14ac:dyDescent="0.2">
      <c r="A23" s="44"/>
      <c r="B23" s="41" t="s">
        <v>232</v>
      </c>
    </row>
    <row r="24" spans="1:2" s="57" customFormat="1" x14ac:dyDescent="0.2">
      <c r="A24" s="44"/>
      <c r="B24" s="41"/>
    </row>
    <row r="25" spans="1:2" s="57" customFormat="1" ht="36" x14ac:dyDescent="0.2">
      <c r="A25" s="44" t="s">
        <v>231</v>
      </c>
      <c r="B25" s="41" t="s">
        <v>233</v>
      </c>
    </row>
  </sheetData>
  <sheetProtection selectLockedCells="1" selectUnlockedCells="1"/>
  <mergeCells count="3">
    <mergeCell ref="A1:B1"/>
    <mergeCell ref="B11:B13"/>
    <mergeCell ref="A2:B2"/>
  </mergeCells>
  <pageMargins left="0.25" right="0.25" top="0.75" bottom="0.75" header="0.3" footer="0.3"/>
  <pageSetup paperSize="9" scale="95" fitToHeight="0" orientation="portrait" useFirstPageNumber="1" horizontalDpi="300" verticalDpi="300" r:id="rId1"/>
  <headerFooter alignWithMargins="0">
    <oddHeader>&amp;C&amp;A</oddHeader>
    <oddFooter>&amp;CPagina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00"/>
  <sheetViews>
    <sheetView zoomScaleNormal="100" workbookViewId="0">
      <pane ySplit="3" topLeftCell="A4" activePane="bottomLeft" state="frozen"/>
      <selection activeCell="A13" sqref="A13"/>
      <selection pane="bottomLeft" activeCell="D4" sqref="D4"/>
    </sheetView>
  </sheetViews>
  <sheetFormatPr defaultColWidth="11.5703125" defaultRowHeight="12.75" x14ac:dyDescent="0.2"/>
  <cols>
    <col min="1" max="1" width="34.85546875" style="5" customWidth="1"/>
    <col min="2" max="2" width="13.85546875" style="2" bestFit="1" customWidth="1"/>
    <col min="3" max="3" width="15" style="2" customWidth="1"/>
    <col min="4" max="4" width="26.28515625" style="3" customWidth="1"/>
    <col min="5" max="5" width="13.7109375" style="3" bestFit="1" customWidth="1"/>
    <col min="6" max="6" width="8" style="3" customWidth="1"/>
    <col min="7" max="7" width="9.140625" style="3" customWidth="1"/>
    <col min="8" max="8" width="8.140625" style="3" customWidth="1"/>
    <col min="9" max="9" width="9.28515625" style="3" bestFit="1" customWidth="1"/>
    <col min="10" max="16384" width="11.5703125" style="5"/>
  </cols>
  <sheetData>
    <row r="1" spans="1:9" s="1" customFormat="1" x14ac:dyDescent="0.2">
      <c r="A1" s="123" t="s">
        <v>175</v>
      </c>
      <c r="B1" s="124"/>
      <c r="C1" s="124"/>
      <c r="D1" s="124"/>
      <c r="E1" s="124"/>
      <c r="F1" s="124"/>
      <c r="G1" s="124"/>
      <c r="H1" s="124"/>
      <c r="I1" s="124"/>
    </row>
    <row r="2" spans="1:9" s="1" customFormat="1" x14ac:dyDescent="0.2">
      <c r="A2" s="123"/>
      <c r="B2" s="124"/>
      <c r="C2" s="124"/>
      <c r="D2" s="124"/>
      <c r="E2" s="124"/>
      <c r="F2" s="124"/>
      <c r="G2" s="124"/>
      <c r="H2" s="124"/>
      <c r="I2" s="124"/>
    </row>
    <row r="3" spans="1:9" s="7" customFormat="1" ht="51" x14ac:dyDescent="0.2">
      <c r="A3" s="14" t="s">
        <v>37</v>
      </c>
      <c r="B3" s="15" t="s">
        <v>150</v>
      </c>
      <c r="C3" s="15" t="s">
        <v>151</v>
      </c>
      <c r="D3" s="15" t="s">
        <v>152</v>
      </c>
      <c r="E3" s="15" t="s">
        <v>166</v>
      </c>
      <c r="F3" s="15" t="s">
        <v>154</v>
      </c>
      <c r="G3" s="15" t="s">
        <v>155</v>
      </c>
      <c r="H3" s="15" t="s">
        <v>156</v>
      </c>
      <c r="I3" s="15" t="s">
        <v>157</v>
      </c>
    </row>
    <row r="4" spans="1:9" s="65" customFormat="1" ht="12" x14ac:dyDescent="0.2">
      <c r="A4" s="41" t="s">
        <v>19</v>
      </c>
      <c r="B4" s="64" t="s">
        <v>131</v>
      </c>
      <c r="C4" s="64" t="s">
        <v>120</v>
      </c>
      <c r="D4" s="64" t="s">
        <v>5</v>
      </c>
      <c r="E4" s="125" t="s">
        <v>64</v>
      </c>
      <c r="F4" s="64">
        <v>0</v>
      </c>
      <c r="G4" s="64">
        <v>2</v>
      </c>
      <c r="H4" s="64">
        <v>4</v>
      </c>
      <c r="I4" s="64">
        <v>20</v>
      </c>
    </row>
    <row r="5" spans="1:9" s="65" customFormat="1" ht="12" x14ac:dyDescent="0.2">
      <c r="A5" s="41" t="s">
        <v>20</v>
      </c>
      <c r="B5" s="64" t="s">
        <v>131</v>
      </c>
      <c r="C5" s="64" t="s">
        <v>120</v>
      </c>
      <c r="D5" s="64" t="s">
        <v>5</v>
      </c>
      <c r="E5" s="126"/>
      <c r="F5" s="64">
        <v>0</v>
      </c>
      <c r="G5" s="64">
        <v>2</v>
      </c>
      <c r="H5" s="64">
        <v>4</v>
      </c>
      <c r="I5" s="64">
        <v>20</v>
      </c>
    </row>
    <row r="6" spans="1:9" s="65" customFormat="1" ht="12" x14ac:dyDescent="0.2">
      <c r="A6" s="41" t="s">
        <v>57</v>
      </c>
      <c r="B6" s="64" t="s">
        <v>132</v>
      </c>
      <c r="C6" s="64" t="s">
        <v>120</v>
      </c>
      <c r="D6" s="64" t="s">
        <v>0</v>
      </c>
      <c r="E6" s="125" t="s">
        <v>71</v>
      </c>
      <c r="F6" s="125">
        <v>1</v>
      </c>
      <c r="G6" s="64">
        <v>2</v>
      </c>
      <c r="H6" s="64">
        <v>4</v>
      </c>
      <c r="I6" s="64">
        <v>20</v>
      </c>
    </row>
    <row r="7" spans="1:9" s="65" customFormat="1" ht="12" x14ac:dyDescent="0.2">
      <c r="A7" s="41" t="s">
        <v>58</v>
      </c>
      <c r="B7" s="64" t="s">
        <v>132</v>
      </c>
      <c r="C7" s="64" t="s">
        <v>120</v>
      </c>
      <c r="D7" s="64" t="s">
        <v>2</v>
      </c>
      <c r="E7" s="126"/>
      <c r="F7" s="126"/>
      <c r="G7" s="64">
        <v>2</v>
      </c>
      <c r="H7" s="64">
        <v>4</v>
      </c>
      <c r="I7" s="64">
        <v>20</v>
      </c>
    </row>
    <row r="8" spans="1:9" s="65" customFormat="1" ht="12" x14ac:dyDescent="0.2">
      <c r="A8" s="41" t="s">
        <v>21</v>
      </c>
      <c r="B8" s="64" t="s">
        <v>3</v>
      </c>
      <c r="C8" s="64" t="s">
        <v>120</v>
      </c>
      <c r="D8" s="64" t="s">
        <v>5</v>
      </c>
      <c r="E8" s="64"/>
      <c r="F8" s="64">
        <v>0</v>
      </c>
      <c r="G8" s="64">
        <v>4</v>
      </c>
      <c r="H8" s="64">
        <v>8</v>
      </c>
      <c r="I8" s="64">
        <v>20</v>
      </c>
    </row>
    <row r="9" spans="1:9" s="65" customFormat="1" ht="12" x14ac:dyDescent="0.2">
      <c r="A9" s="41" t="s">
        <v>22</v>
      </c>
      <c r="B9" s="64" t="s">
        <v>3</v>
      </c>
      <c r="C9" s="64" t="s">
        <v>120</v>
      </c>
      <c r="D9" s="64" t="s">
        <v>2</v>
      </c>
      <c r="E9" s="64"/>
      <c r="F9" s="64">
        <v>0</v>
      </c>
      <c r="G9" s="64">
        <v>4</v>
      </c>
      <c r="H9" s="64">
        <v>8</v>
      </c>
      <c r="I9" s="64">
        <v>20</v>
      </c>
    </row>
    <row r="10" spans="1:9" s="65" customFormat="1" ht="12" x14ac:dyDescent="0.2">
      <c r="A10" s="41" t="s">
        <v>62</v>
      </c>
      <c r="B10" s="64" t="s">
        <v>3</v>
      </c>
      <c r="C10" s="64" t="s">
        <v>125</v>
      </c>
      <c r="D10" s="64" t="s">
        <v>48</v>
      </c>
      <c r="E10" s="64"/>
      <c r="F10" s="64">
        <v>0</v>
      </c>
      <c r="G10" s="64">
        <v>4</v>
      </c>
      <c r="H10" s="64">
        <v>8</v>
      </c>
      <c r="I10" s="64">
        <v>20</v>
      </c>
    </row>
    <row r="11" spans="1:9" s="65" customFormat="1" ht="12" x14ac:dyDescent="0.2">
      <c r="A11" s="41" t="s">
        <v>63</v>
      </c>
      <c r="B11" s="64" t="s">
        <v>3</v>
      </c>
      <c r="C11" s="64" t="s">
        <v>125</v>
      </c>
      <c r="D11" s="64" t="s">
        <v>49</v>
      </c>
      <c r="E11" s="64"/>
      <c r="F11" s="64">
        <v>0</v>
      </c>
      <c r="G11" s="64">
        <v>4</v>
      </c>
      <c r="H11" s="64">
        <v>8</v>
      </c>
      <c r="I11" s="64">
        <v>20</v>
      </c>
    </row>
    <row r="12" spans="1:9" s="65" customFormat="1" ht="12" x14ac:dyDescent="0.2">
      <c r="A12" s="41" t="s">
        <v>23</v>
      </c>
      <c r="B12" s="64" t="s">
        <v>3</v>
      </c>
      <c r="C12" s="64" t="s">
        <v>190</v>
      </c>
      <c r="D12" s="64" t="s">
        <v>8</v>
      </c>
      <c r="E12" s="64"/>
      <c r="F12" s="64">
        <v>0</v>
      </c>
      <c r="G12" s="64">
        <v>4</v>
      </c>
      <c r="H12" s="64">
        <v>8</v>
      </c>
      <c r="I12" s="64">
        <v>40</v>
      </c>
    </row>
    <row r="13" spans="1:9" s="65" customFormat="1" ht="12" x14ac:dyDescent="0.2">
      <c r="A13" s="41" t="s">
        <v>60</v>
      </c>
      <c r="B13" s="64" t="s">
        <v>4</v>
      </c>
      <c r="C13" s="64" t="s">
        <v>190</v>
      </c>
      <c r="D13" s="64" t="s">
        <v>8</v>
      </c>
      <c r="E13" s="64"/>
      <c r="F13" s="64">
        <v>0</v>
      </c>
      <c r="G13" s="64">
        <v>4</v>
      </c>
      <c r="H13" s="64">
        <v>8</v>
      </c>
      <c r="I13" s="64">
        <v>40</v>
      </c>
    </row>
    <row r="14" spans="1:9" s="65" customFormat="1" ht="12" x14ac:dyDescent="0.2">
      <c r="A14" s="41" t="s">
        <v>69</v>
      </c>
      <c r="B14" s="64" t="s">
        <v>4</v>
      </c>
      <c r="C14" s="64" t="s">
        <v>122</v>
      </c>
      <c r="D14" s="64" t="s">
        <v>41</v>
      </c>
      <c r="E14" s="64"/>
      <c r="F14" s="125">
        <v>5</v>
      </c>
      <c r="G14" s="64">
        <v>4</v>
      </c>
      <c r="H14" s="64">
        <v>8</v>
      </c>
      <c r="I14" s="64">
        <v>1024</v>
      </c>
    </row>
    <row r="15" spans="1:9" s="65" customFormat="1" ht="12" x14ac:dyDescent="0.2">
      <c r="A15" s="41" t="s">
        <v>68</v>
      </c>
      <c r="B15" s="64" t="s">
        <v>4</v>
      </c>
      <c r="C15" s="64" t="s">
        <v>122</v>
      </c>
      <c r="D15" s="64" t="s">
        <v>45</v>
      </c>
      <c r="E15" s="64"/>
      <c r="F15" s="126"/>
      <c r="G15" s="64">
        <v>4</v>
      </c>
      <c r="H15" s="64">
        <v>8</v>
      </c>
      <c r="I15" s="64">
        <v>1024</v>
      </c>
    </row>
    <row r="16" spans="1:9" s="65" customFormat="1" ht="12" x14ac:dyDescent="0.2">
      <c r="A16" s="41" t="s">
        <v>61</v>
      </c>
      <c r="B16" s="64" t="s">
        <v>4</v>
      </c>
      <c r="C16" s="64" t="s">
        <v>122</v>
      </c>
      <c r="D16" s="64" t="s">
        <v>17</v>
      </c>
      <c r="E16" s="64"/>
      <c r="F16" s="64">
        <v>0</v>
      </c>
      <c r="G16" s="64">
        <v>1</v>
      </c>
      <c r="H16" s="64">
        <v>2</v>
      </c>
      <c r="I16" s="64">
        <v>20</v>
      </c>
    </row>
    <row r="17" spans="1:9" s="65" customFormat="1" ht="12" x14ac:dyDescent="0.2">
      <c r="A17" s="41" t="s">
        <v>133</v>
      </c>
      <c r="B17" s="64" t="s">
        <v>4</v>
      </c>
      <c r="C17" s="64" t="s">
        <v>120</v>
      </c>
      <c r="D17" s="64" t="s">
        <v>0</v>
      </c>
      <c r="E17" s="64"/>
      <c r="F17" s="125">
        <v>1</v>
      </c>
      <c r="G17" s="64">
        <v>4</v>
      </c>
      <c r="H17" s="64">
        <v>8</v>
      </c>
      <c r="I17" s="64">
        <v>60</v>
      </c>
    </row>
    <row r="18" spans="1:9" s="65" customFormat="1" ht="12" x14ac:dyDescent="0.2">
      <c r="A18" s="41" t="s">
        <v>134</v>
      </c>
      <c r="B18" s="64" t="s">
        <v>4</v>
      </c>
      <c r="C18" s="64" t="s">
        <v>120</v>
      </c>
      <c r="D18" s="64" t="s">
        <v>2</v>
      </c>
      <c r="E18" s="64"/>
      <c r="F18" s="126"/>
      <c r="G18" s="64">
        <v>4</v>
      </c>
      <c r="H18" s="64">
        <v>8</v>
      </c>
      <c r="I18" s="64">
        <v>60</v>
      </c>
    </row>
    <row r="19" spans="1:9" s="65" customFormat="1" ht="24" x14ac:dyDescent="0.2">
      <c r="A19" s="41" t="s">
        <v>191</v>
      </c>
      <c r="B19" s="64" t="s">
        <v>4</v>
      </c>
      <c r="C19" s="64" t="s">
        <v>120</v>
      </c>
      <c r="D19" s="64" t="s">
        <v>17</v>
      </c>
      <c r="E19" s="64"/>
      <c r="F19" s="64">
        <v>0</v>
      </c>
      <c r="G19" s="64">
        <v>1</v>
      </c>
      <c r="H19" s="64">
        <v>2</v>
      </c>
      <c r="I19" s="64">
        <v>20</v>
      </c>
    </row>
    <row r="20" spans="1:9" s="70" customFormat="1" x14ac:dyDescent="0.2">
      <c r="A20" s="66"/>
      <c r="B20" s="67"/>
      <c r="C20" s="67"/>
      <c r="D20" s="68"/>
      <c r="E20" s="69"/>
      <c r="F20" s="69"/>
      <c r="G20" s="69"/>
      <c r="H20" s="68"/>
      <c r="I20" s="68"/>
    </row>
    <row r="21" spans="1:9" s="70" customFormat="1" x14ac:dyDescent="0.2">
      <c r="B21" s="67"/>
      <c r="C21" s="67"/>
      <c r="D21" s="69"/>
      <c r="E21" s="69"/>
      <c r="F21" s="69"/>
      <c r="G21" s="69"/>
      <c r="H21" s="69"/>
      <c r="I21" s="69"/>
    </row>
    <row r="22" spans="1:9" s="70" customFormat="1" x14ac:dyDescent="0.2">
      <c r="B22" s="67"/>
      <c r="C22" s="67"/>
      <c r="D22" s="69"/>
      <c r="E22" s="69"/>
      <c r="F22" s="69"/>
      <c r="G22" s="69"/>
      <c r="H22" s="69"/>
      <c r="I22" s="69"/>
    </row>
    <row r="23" spans="1:9" s="70" customFormat="1" x14ac:dyDescent="0.2">
      <c r="B23" s="67"/>
      <c r="C23" s="67"/>
      <c r="D23" s="69"/>
      <c r="E23" s="69"/>
      <c r="F23" s="69"/>
      <c r="G23" s="69"/>
      <c r="H23" s="69"/>
      <c r="I23" s="69"/>
    </row>
    <row r="24" spans="1:9" s="70" customFormat="1" x14ac:dyDescent="0.2">
      <c r="B24" s="67"/>
      <c r="C24" s="67"/>
      <c r="D24" s="69"/>
      <c r="E24" s="69"/>
      <c r="F24" s="69"/>
      <c r="G24" s="69"/>
      <c r="H24" s="69"/>
      <c r="I24" s="69"/>
    </row>
    <row r="25" spans="1:9" s="70" customFormat="1" x14ac:dyDescent="0.2">
      <c r="B25" s="67"/>
      <c r="C25" s="67"/>
      <c r="D25" s="69"/>
      <c r="E25" s="69"/>
      <c r="F25" s="69"/>
      <c r="G25" s="69"/>
      <c r="H25" s="69"/>
      <c r="I25" s="69"/>
    </row>
    <row r="26" spans="1:9" s="70" customFormat="1" x14ac:dyDescent="0.2">
      <c r="B26" s="67"/>
      <c r="C26" s="67"/>
      <c r="D26" s="69"/>
      <c r="E26" s="69"/>
      <c r="F26" s="69"/>
      <c r="G26" s="69"/>
      <c r="H26" s="69"/>
      <c r="I26" s="69"/>
    </row>
    <row r="27" spans="1:9" s="70" customFormat="1" x14ac:dyDescent="0.2">
      <c r="B27" s="67"/>
      <c r="C27" s="67"/>
      <c r="D27" s="69"/>
      <c r="E27" s="69"/>
      <c r="F27" s="69"/>
      <c r="G27" s="69"/>
      <c r="H27" s="69"/>
      <c r="I27" s="69"/>
    </row>
    <row r="28" spans="1:9" s="70" customFormat="1" x14ac:dyDescent="0.2">
      <c r="B28" s="67"/>
      <c r="C28" s="67"/>
      <c r="D28" s="69"/>
      <c r="E28" s="69"/>
      <c r="F28" s="69"/>
      <c r="G28" s="69"/>
      <c r="H28" s="69"/>
      <c r="I28" s="69"/>
    </row>
    <row r="29" spans="1:9" s="70" customFormat="1" x14ac:dyDescent="0.2">
      <c r="B29" s="67"/>
      <c r="C29" s="67"/>
      <c r="D29" s="69"/>
      <c r="E29" s="69"/>
      <c r="F29" s="69"/>
      <c r="G29" s="69"/>
      <c r="H29" s="69"/>
      <c r="I29" s="69"/>
    </row>
    <row r="30" spans="1:9" s="70" customFormat="1" x14ac:dyDescent="0.2">
      <c r="B30" s="67"/>
      <c r="C30" s="67"/>
      <c r="D30" s="69"/>
      <c r="E30" s="69"/>
      <c r="F30" s="69"/>
      <c r="G30" s="69"/>
      <c r="H30" s="69"/>
      <c r="I30" s="69"/>
    </row>
    <row r="31" spans="1:9" s="70" customFormat="1" x14ac:dyDescent="0.2">
      <c r="B31" s="67"/>
      <c r="C31" s="67"/>
      <c r="D31" s="69"/>
      <c r="E31" s="69"/>
      <c r="F31" s="69"/>
      <c r="G31" s="69"/>
      <c r="H31" s="69"/>
      <c r="I31" s="69"/>
    </row>
    <row r="32" spans="1:9" s="70" customFormat="1" x14ac:dyDescent="0.2">
      <c r="B32" s="67"/>
      <c r="C32" s="67"/>
      <c r="D32" s="69"/>
      <c r="E32" s="69"/>
      <c r="F32" s="69"/>
      <c r="G32" s="69"/>
      <c r="H32" s="69"/>
      <c r="I32" s="69"/>
    </row>
    <row r="33" spans="2:9" s="70" customFormat="1" x14ac:dyDescent="0.2">
      <c r="B33" s="67"/>
      <c r="C33" s="67"/>
      <c r="D33" s="69"/>
      <c r="E33" s="69"/>
      <c r="F33" s="69"/>
      <c r="G33" s="69"/>
      <c r="H33" s="69"/>
      <c r="I33" s="69"/>
    </row>
    <row r="34" spans="2:9" s="70" customFormat="1" x14ac:dyDescent="0.2">
      <c r="B34" s="67"/>
      <c r="C34" s="67"/>
      <c r="D34" s="69"/>
      <c r="E34" s="69"/>
      <c r="F34" s="69"/>
      <c r="G34" s="69"/>
      <c r="H34" s="69"/>
      <c r="I34" s="69"/>
    </row>
    <row r="35" spans="2:9" s="70" customFormat="1" x14ac:dyDescent="0.2">
      <c r="B35" s="67"/>
      <c r="C35" s="67"/>
      <c r="D35" s="69"/>
      <c r="E35" s="69"/>
      <c r="F35" s="69"/>
      <c r="G35" s="69"/>
      <c r="H35" s="69"/>
      <c r="I35" s="69"/>
    </row>
    <row r="36" spans="2:9" s="70" customFormat="1" x14ac:dyDescent="0.2">
      <c r="B36" s="67"/>
      <c r="C36" s="67"/>
      <c r="D36" s="69"/>
      <c r="E36" s="69"/>
      <c r="F36" s="69"/>
      <c r="G36" s="69"/>
      <c r="H36" s="69"/>
      <c r="I36" s="69"/>
    </row>
    <row r="37" spans="2:9" s="70" customFormat="1" x14ac:dyDescent="0.2">
      <c r="B37" s="67"/>
      <c r="C37" s="67"/>
      <c r="D37" s="69"/>
      <c r="E37" s="69"/>
      <c r="F37" s="69"/>
      <c r="G37" s="69"/>
      <c r="H37" s="69"/>
      <c r="I37" s="69"/>
    </row>
    <row r="38" spans="2:9" s="70" customFormat="1" x14ac:dyDescent="0.2">
      <c r="B38" s="67"/>
      <c r="C38" s="67"/>
      <c r="D38" s="69"/>
      <c r="E38" s="69"/>
      <c r="F38" s="69"/>
      <c r="G38" s="69"/>
      <c r="H38" s="69"/>
      <c r="I38" s="69"/>
    </row>
    <row r="39" spans="2:9" s="70" customFormat="1" x14ac:dyDescent="0.2">
      <c r="B39" s="67"/>
      <c r="C39" s="67"/>
      <c r="D39" s="69"/>
      <c r="E39" s="69"/>
      <c r="F39" s="69"/>
      <c r="G39" s="69"/>
      <c r="H39" s="69"/>
      <c r="I39" s="69"/>
    </row>
    <row r="40" spans="2:9" s="70" customFormat="1" x14ac:dyDescent="0.2">
      <c r="B40" s="67"/>
      <c r="C40" s="67"/>
      <c r="D40" s="69"/>
      <c r="E40" s="69"/>
      <c r="F40" s="69"/>
      <c r="G40" s="69"/>
      <c r="H40" s="69"/>
      <c r="I40" s="69"/>
    </row>
    <row r="41" spans="2:9" s="70" customFormat="1" x14ac:dyDescent="0.2">
      <c r="B41" s="67"/>
      <c r="C41" s="67"/>
      <c r="D41" s="69"/>
      <c r="E41" s="69"/>
      <c r="F41" s="69"/>
      <c r="G41" s="69"/>
      <c r="H41" s="69"/>
      <c r="I41" s="69"/>
    </row>
    <row r="42" spans="2:9" s="70" customFormat="1" x14ac:dyDescent="0.2">
      <c r="B42" s="67"/>
      <c r="C42" s="67"/>
      <c r="D42" s="69"/>
      <c r="E42" s="69"/>
      <c r="F42" s="69"/>
      <c r="G42" s="69"/>
      <c r="H42" s="69"/>
      <c r="I42" s="69"/>
    </row>
    <row r="43" spans="2:9" s="70" customFormat="1" x14ac:dyDescent="0.2">
      <c r="B43" s="67"/>
      <c r="C43" s="67"/>
      <c r="D43" s="69"/>
      <c r="E43" s="69"/>
      <c r="F43" s="69"/>
      <c r="G43" s="69"/>
      <c r="H43" s="69"/>
      <c r="I43" s="69"/>
    </row>
    <row r="44" spans="2:9" s="70" customFormat="1" x14ac:dyDescent="0.2">
      <c r="B44" s="67"/>
      <c r="C44" s="67"/>
      <c r="D44" s="69"/>
      <c r="E44" s="69"/>
      <c r="F44" s="69"/>
      <c r="G44" s="69"/>
      <c r="H44" s="69"/>
      <c r="I44" s="69"/>
    </row>
    <row r="45" spans="2:9" s="70" customFormat="1" x14ac:dyDescent="0.2">
      <c r="B45" s="67"/>
      <c r="C45" s="67"/>
      <c r="D45" s="69"/>
      <c r="E45" s="69"/>
      <c r="F45" s="69"/>
      <c r="G45" s="69"/>
      <c r="H45" s="69"/>
      <c r="I45" s="69"/>
    </row>
    <row r="46" spans="2:9" s="70" customFormat="1" x14ac:dyDescent="0.2">
      <c r="B46" s="67"/>
      <c r="C46" s="67"/>
      <c r="D46" s="69"/>
      <c r="E46" s="69"/>
      <c r="F46" s="69"/>
      <c r="G46" s="69"/>
      <c r="H46" s="69"/>
      <c r="I46" s="69"/>
    </row>
    <row r="47" spans="2:9" s="70" customFormat="1" x14ac:dyDescent="0.2">
      <c r="B47" s="67"/>
      <c r="C47" s="67"/>
      <c r="D47" s="69"/>
      <c r="E47" s="69"/>
      <c r="F47" s="69"/>
      <c r="G47" s="69"/>
      <c r="H47" s="69"/>
      <c r="I47" s="69"/>
    </row>
    <row r="48" spans="2:9" s="70" customFormat="1" x14ac:dyDescent="0.2">
      <c r="B48" s="67"/>
      <c r="C48" s="67"/>
      <c r="D48" s="69"/>
      <c r="E48" s="69"/>
      <c r="F48" s="69"/>
      <c r="G48" s="69"/>
      <c r="H48" s="69"/>
      <c r="I48" s="69"/>
    </row>
    <row r="49" spans="2:9" s="70" customFormat="1" x14ac:dyDescent="0.2">
      <c r="B49" s="67"/>
      <c r="C49" s="67"/>
      <c r="D49" s="69"/>
      <c r="E49" s="69"/>
      <c r="F49" s="69"/>
      <c r="G49" s="69"/>
      <c r="H49" s="69"/>
      <c r="I49" s="69"/>
    </row>
    <row r="50" spans="2:9" s="70" customFormat="1" x14ac:dyDescent="0.2">
      <c r="B50" s="67"/>
      <c r="C50" s="67"/>
      <c r="D50" s="69"/>
      <c r="E50" s="69"/>
      <c r="F50" s="69"/>
      <c r="G50" s="69"/>
      <c r="H50" s="69"/>
      <c r="I50" s="69"/>
    </row>
    <row r="51" spans="2:9" s="70" customFormat="1" x14ac:dyDescent="0.2">
      <c r="B51" s="67"/>
      <c r="C51" s="67"/>
      <c r="D51" s="69"/>
      <c r="E51" s="69"/>
      <c r="F51" s="69"/>
      <c r="G51" s="69"/>
      <c r="H51" s="69"/>
      <c r="I51" s="69"/>
    </row>
    <row r="52" spans="2:9" s="70" customFormat="1" x14ac:dyDescent="0.2">
      <c r="B52" s="67"/>
      <c r="C52" s="67"/>
      <c r="D52" s="69"/>
      <c r="E52" s="69"/>
      <c r="F52" s="69"/>
      <c r="G52" s="69"/>
      <c r="H52" s="69"/>
      <c r="I52" s="69"/>
    </row>
    <row r="53" spans="2:9" s="70" customFormat="1" x14ac:dyDescent="0.2">
      <c r="B53" s="67"/>
      <c r="C53" s="67"/>
      <c r="D53" s="69"/>
      <c r="E53" s="69"/>
      <c r="F53" s="69"/>
      <c r="G53" s="69"/>
      <c r="H53" s="69"/>
      <c r="I53" s="69"/>
    </row>
    <row r="54" spans="2:9" s="70" customFormat="1" x14ac:dyDescent="0.2">
      <c r="B54" s="67"/>
      <c r="C54" s="67"/>
      <c r="D54" s="69"/>
      <c r="E54" s="69"/>
      <c r="F54" s="69"/>
      <c r="G54" s="69"/>
      <c r="H54" s="69"/>
      <c r="I54" s="69"/>
    </row>
    <row r="55" spans="2:9" s="70" customFormat="1" x14ac:dyDescent="0.2">
      <c r="B55" s="67"/>
      <c r="C55" s="67"/>
      <c r="D55" s="69"/>
      <c r="E55" s="69"/>
      <c r="F55" s="69"/>
      <c r="G55" s="69"/>
      <c r="H55" s="69"/>
      <c r="I55" s="69"/>
    </row>
    <row r="56" spans="2:9" s="70" customFormat="1" x14ac:dyDescent="0.2">
      <c r="B56" s="67"/>
      <c r="C56" s="67"/>
      <c r="D56" s="69"/>
      <c r="E56" s="69"/>
      <c r="F56" s="69"/>
      <c r="G56" s="69"/>
      <c r="H56" s="69"/>
      <c r="I56" s="69"/>
    </row>
    <row r="57" spans="2:9" s="70" customFormat="1" x14ac:dyDescent="0.2">
      <c r="B57" s="67"/>
      <c r="C57" s="67"/>
      <c r="D57" s="69"/>
      <c r="E57" s="69"/>
      <c r="F57" s="69"/>
      <c r="G57" s="69"/>
      <c r="H57" s="69"/>
      <c r="I57" s="69"/>
    </row>
    <row r="58" spans="2:9" s="70" customFormat="1" x14ac:dyDescent="0.2">
      <c r="B58" s="67"/>
      <c r="C58" s="67"/>
      <c r="D58" s="69"/>
      <c r="E58" s="69"/>
      <c r="F58" s="69"/>
      <c r="G58" s="69"/>
      <c r="H58" s="69"/>
      <c r="I58" s="69"/>
    </row>
    <row r="59" spans="2:9" s="70" customFormat="1" x14ac:dyDescent="0.2">
      <c r="B59" s="67"/>
      <c r="C59" s="67"/>
      <c r="D59" s="69"/>
      <c r="E59" s="69"/>
      <c r="F59" s="69"/>
      <c r="G59" s="69"/>
      <c r="H59" s="69"/>
      <c r="I59" s="69"/>
    </row>
    <row r="60" spans="2:9" s="70" customFormat="1" x14ac:dyDescent="0.2">
      <c r="B60" s="67"/>
      <c r="C60" s="67"/>
      <c r="D60" s="69"/>
      <c r="E60" s="69"/>
      <c r="F60" s="69"/>
      <c r="G60" s="69"/>
      <c r="H60" s="69"/>
      <c r="I60" s="69"/>
    </row>
    <row r="61" spans="2:9" s="70" customFormat="1" x14ac:dyDescent="0.2">
      <c r="B61" s="67"/>
      <c r="C61" s="67"/>
      <c r="D61" s="69"/>
      <c r="E61" s="69"/>
      <c r="F61" s="69"/>
      <c r="G61" s="69"/>
      <c r="H61" s="69"/>
      <c r="I61" s="69"/>
    </row>
    <row r="62" spans="2:9" s="70" customFormat="1" x14ac:dyDescent="0.2">
      <c r="B62" s="67"/>
      <c r="C62" s="67"/>
      <c r="D62" s="69"/>
      <c r="E62" s="69"/>
      <c r="F62" s="69"/>
      <c r="G62" s="69"/>
      <c r="H62" s="69"/>
      <c r="I62" s="69"/>
    </row>
    <row r="63" spans="2:9" s="70" customFormat="1" x14ac:dyDescent="0.2">
      <c r="B63" s="67"/>
      <c r="C63" s="67"/>
      <c r="D63" s="69"/>
      <c r="E63" s="69"/>
      <c r="F63" s="69"/>
      <c r="G63" s="69"/>
      <c r="H63" s="69"/>
      <c r="I63" s="69"/>
    </row>
    <row r="64" spans="2:9" s="70" customFormat="1" x14ac:dyDescent="0.2">
      <c r="B64" s="67"/>
      <c r="C64" s="67"/>
      <c r="D64" s="69"/>
      <c r="E64" s="69"/>
      <c r="F64" s="69"/>
      <c r="G64" s="69"/>
      <c r="H64" s="69"/>
      <c r="I64" s="69"/>
    </row>
    <row r="65" spans="2:9" s="70" customFormat="1" x14ac:dyDescent="0.2">
      <c r="B65" s="67"/>
      <c r="C65" s="67"/>
      <c r="D65" s="69"/>
      <c r="E65" s="69"/>
      <c r="F65" s="69"/>
      <c r="G65" s="69"/>
      <c r="H65" s="69"/>
      <c r="I65" s="69"/>
    </row>
    <row r="66" spans="2:9" s="70" customFormat="1" x14ac:dyDescent="0.2">
      <c r="B66" s="67"/>
      <c r="C66" s="67"/>
      <c r="D66" s="69"/>
      <c r="E66" s="69"/>
      <c r="F66" s="69"/>
      <c r="G66" s="69"/>
      <c r="H66" s="69"/>
      <c r="I66" s="69"/>
    </row>
    <row r="67" spans="2:9" s="70" customFormat="1" x14ac:dyDescent="0.2">
      <c r="B67" s="67"/>
      <c r="C67" s="67"/>
      <c r="D67" s="69"/>
      <c r="E67" s="69"/>
      <c r="F67" s="69"/>
      <c r="G67" s="69"/>
      <c r="H67" s="69"/>
      <c r="I67" s="69"/>
    </row>
    <row r="68" spans="2:9" s="70" customFormat="1" x14ac:dyDescent="0.2">
      <c r="B68" s="67"/>
      <c r="C68" s="67"/>
      <c r="D68" s="69"/>
      <c r="E68" s="69"/>
      <c r="F68" s="69"/>
      <c r="G68" s="69"/>
      <c r="H68" s="69"/>
      <c r="I68" s="69"/>
    </row>
    <row r="69" spans="2:9" s="70" customFormat="1" x14ac:dyDescent="0.2">
      <c r="B69" s="67"/>
      <c r="C69" s="67"/>
      <c r="D69" s="69"/>
      <c r="E69" s="69"/>
      <c r="F69" s="69"/>
      <c r="G69" s="69"/>
      <c r="H69" s="69"/>
      <c r="I69" s="69"/>
    </row>
    <row r="70" spans="2:9" s="70" customFormat="1" x14ac:dyDescent="0.2">
      <c r="B70" s="67"/>
      <c r="C70" s="67"/>
      <c r="D70" s="69"/>
      <c r="E70" s="69"/>
      <c r="F70" s="69"/>
      <c r="G70" s="69"/>
      <c r="H70" s="69"/>
      <c r="I70" s="69"/>
    </row>
    <row r="71" spans="2:9" s="70" customFormat="1" x14ac:dyDescent="0.2">
      <c r="B71" s="67"/>
      <c r="C71" s="67"/>
      <c r="D71" s="69"/>
      <c r="E71" s="69"/>
      <c r="F71" s="69"/>
      <c r="G71" s="69"/>
      <c r="H71" s="69"/>
      <c r="I71" s="69"/>
    </row>
    <row r="72" spans="2:9" s="70" customFormat="1" x14ac:dyDescent="0.2">
      <c r="B72" s="67"/>
      <c r="C72" s="67"/>
      <c r="D72" s="69"/>
      <c r="E72" s="69"/>
      <c r="F72" s="69"/>
      <c r="G72" s="69"/>
      <c r="H72" s="69"/>
      <c r="I72" s="69"/>
    </row>
    <row r="73" spans="2:9" s="70" customFormat="1" x14ac:dyDescent="0.2">
      <c r="B73" s="67"/>
      <c r="C73" s="67"/>
      <c r="D73" s="69"/>
      <c r="E73" s="69"/>
      <c r="F73" s="69"/>
      <c r="G73" s="69"/>
      <c r="H73" s="69"/>
      <c r="I73" s="69"/>
    </row>
    <row r="74" spans="2:9" s="70" customFormat="1" x14ac:dyDescent="0.2">
      <c r="B74" s="67"/>
      <c r="C74" s="67"/>
      <c r="D74" s="69"/>
      <c r="E74" s="69"/>
      <c r="F74" s="69"/>
      <c r="G74" s="69"/>
      <c r="H74" s="69"/>
      <c r="I74" s="69"/>
    </row>
    <row r="75" spans="2:9" s="70" customFormat="1" x14ac:dyDescent="0.2">
      <c r="B75" s="67"/>
      <c r="C75" s="67"/>
      <c r="D75" s="69"/>
      <c r="E75" s="69"/>
      <c r="F75" s="69"/>
      <c r="G75" s="69"/>
      <c r="H75" s="69"/>
      <c r="I75" s="69"/>
    </row>
    <row r="76" spans="2:9" s="70" customFormat="1" x14ac:dyDescent="0.2">
      <c r="B76" s="67"/>
      <c r="C76" s="67"/>
      <c r="D76" s="69"/>
      <c r="E76" s="69"/>
      <c r="F76" s="69"/>
      <c r="G76" s="69"/>
      <c r="H76" s="69"/>
      <c r="I76" s="69"/>
    </row>
    <row r="77" spans="2:9" s="70" customFormat="1" x14ac:dyDescent="0.2">
      <c r="B77" s="67"/>
      <c r="C77" s="67"/>
      <c r="D77" s="69"/>
      <c r="E77" s="69"/>
      <c r="F77" s="69"/>
      <c r="G77" s="69"/>
      <c r="H77" s="69"/>
      <c r="I77" s="69"/>
    </row>
    <row r="78" spans="2:9" s="70" customFormat="1" x14ac:dyDescent="0.2">
      <c r="B78" s="67"/>
      <c r="C78" s="67"/>
      <c r="D78" s="69"/>
      <c r="E78" s="69"/>
      <c r="F78" s="69"/>
      <c r="G78" s="69"/>
      <c r="H78" s="69"/>
      <c r="I78" s="69"/>
    </row>
    <row r="79" spans="2:9" s="70" customFormat="1" x14ac:dyDescent="0.2">
      <c r="B79" s="67"/>
      <c r="C79" s="67"/>
      <c r="D79" s="69"/>
      <c r="E79" s="69"/>
      <c r="F79" s="69"/>
      <c r="G79" s="69"/>
      <c r="H79" s="69"/>
      <c r="I79" s="69"/>
    </row>
    <row r="80" spans="2:9" s="70" customFormat="1" x14ac:dyDescent="0.2">
      <c r="B80" s="67"/>
      <c r="C80" s="67"/>
      <c r="D80" s="69"/>
      <c r="E80" s="69"/>
      <c r="F80" s="69"/>
      <c r="G80" s="69"/>
      <c r="H80" s="69"/>
      <c r="I80" s="69"/>
    </row>
    <row r="81" spans="2:9" s="70" customFormat="1" x14ac:dyDescent="0.2">
      <c r="B81" s="67"/>
      <c r="C81" s="67"/>
      <c r="D81" s="69"/>
      <c r="E81" s="69"/>
      <c r="F81" s="69"/>
      <c r="G81" s="69"/>
      <c r="H81" s="69"/>
      <c r="I81" s="69"/>
    </row>
    <row r="82" spans="2:9" s="70" customFormat="1" x14ac:dyDescent="0.2">
      <c r="B82" s="67"/>
      <c r="C82" s="67"/>
      <c r="D82" s="69"/>
      <c r="E82" s="69"/>
      <c r="F82" s="69"/>
      <c r="G82" s="69"/>
      <c r="H82" s="69"/>
      <c r="I82" s="69"/>
    </row>
    <row r="83" spans="2:9" s="70" customFormat="1" x14ac:dyDescent="0.2">
      <c r="B83" s="67"/>
      <c r="C83" s="67"/>
      <c r="D83" s="69"/>
      <c r="E83" s="69"/>
      <c r="F83" s="69"/>
      <c r="G83" s="69"/>
      <c r="H83" s="69"/>
      <c r="I83" s="69"/>
    </row>
    <row r="84" spans="2:9" s="70" customFormat="1" x14ac:dyDescent="0.2">
      <c r="B84" s="67"/>
      <c r="C84" s="67"/>
      <c r="D84" s="69"/>
      <c r="E84" s="69"/>
      <c r="F84" s="69"/>
      <c r="G84" s="69"/>
      <c r="H84" s="69"/>
      <c r="I84" s="69"/>
    </row>
    <row r="85" spans="2:9" s="70" customFormat="1" x14ac:dyDescent="0.2">
      <c r="B85" s="67"/>
      <c r="C85" s="67"/>
      <c r="D85" s="69"/>
      <c r="E85" s="69"/>
      <c r="F85" s="69"/>
      <c r="G85" s="69"/>
      <c r="H85" s="69"/>
      <c r="I85" s="69"/>
    </row>
    <row r="86" spans="2:9" s="70" customFormat="1" x14ac:dyDescent="0.2">
      <c r="B86" s="67"/>
      <c r="C86" s="67"/>
      <c r="D86" s="69"/>
      <c r="E86" s="69"/>
      <c r="F86" s="69"/>
      <c r="G86" s="69"/>
      <c r="H86" s="69"/>
      <c r="I86" s="69"/>
    </row>
    <row r="87" spans="2:9" s="70" customFormat="1" x14ac:dyDescent="0.2">
      <c r="B87" s="67"/>
      <c r="C87" s="67"/>
      <c r="D87" s="69"/>
      <c r="E87" s="69"/>
      <c r="F87" s="69"/>
      <c r="G87" s="69"/>
      <c r="H87" s="69"/>
      <c r="I87" s="69"/>
    </row>
    <row r="88" spans="2:9" s="70" customFormat="1" x14ac:dyDescent="0.2">
      <c r="B88" s="67"/>
      <c r="C88" s="67"/>
      <c r="D88" s="69"/>
      <c r="E88" s="69"/>
      <c r="F88" s="69"/>
      <c r="G88" s="69"/>
      <c r="H88" s="69"/>
      <c r="I88" s="69"/>
    </row>
    <row r="89" spans="2:9" s="70" customFormat="1" x14ac:dyDescent="0.2">
      <c r="B89" s="67"/>
      <c r="C89" s="67"/>
      <c r="D89" s="69"/>
      <c r="E89" s="69"/>
      <c r="F89" s="69"/>
      <c r="G89" s="69"/>
      <c r="H89" s="69"/>
      <c r="I89" s="69"/>
    </row>
    <row r="90" spans="2:9" s="70" customFormat="1" x14ac:dyDescent="0.2">
      <c r="B90" s="67"/>
      <c r="C90" s="67"/>
      <c r="D90" s="69"/>
      <c r="E90" s="69"/>
      <c r="F90" s="69"/>
      <c r="G90" s="69"/>
      <c r="H90" s="69"/>
      <c r="I90" s="69"/>
    </row>
    <row r="91" spans="2:9" s="70" customFormat="1" x14ac:dyDescent="0.2">
      <c r="B91" s="67"/>
      <c r="C91" s="67"/>
      <c r="D91" s="69"/>
      <c r="E91" s="69"/>
      <c r="F91" s="69"/>
      <c r="G91" s="69"/>
      <c r="H91" s="69"/>
      <c r="I91" s="69"/>
    </row>
    <row r="92" spans="2:9" s="70" customFormat="1" x14ac:dyDescent="0.2">
      <c r="B92" s="67"/>
      <c r="C92" s="67"/>
      <c r="D92" s="69"/>
      <c r="E92" s="69"/>
      <c r="F92" s="69"/>
      <c r="G92" s="69"/>
      <c r="H92" s="69"/>
      <c r="I92" s="69"/>
    </row>
    <row r="93" spans="2:9" s="70" customFormat="1" x14ac:dyDescent="0.2">
      <c r="B93" s="67"/>
      <c r="C93" s="67"/>
      <c r="D93" s="69"/>
      <c r="E93" s="69"/>
      <c r="F93" s="69"/>
      <c r="G93" s="69"/>
      <c r="H93" s="69"/>
      <c r="I93" s="69"/>
    </row>
    <row r="94" spans="2:9" s="70" customFormat="1" x14ac:dyDescent="0.2">
      <c r="B94" s="67"/>
      <c r="C94" s="67"/>
      <c r="D94" s="69"/>
      <c r="E94" s="69"/>
      <c r="F94" s="69"/>
      <c r="G94" s="69"/>
      <c r="H94" s="69"/>
      <c r="I94" s="69"/>
    </row>
    <row r="95" spans="2:9" s="70" customFormat="1" x14ac:dyDescent="0.2">
      <c r="B95" s="67"/>
      <c r="C95" s="67"/>
      <c r="D95" s="69"/>
      <c r="E95" s="69"/>
      <c r="F95" s="69"/>
      <c r="G95" s="69"/>
      <c r="H95" s="69"/>
      <c r="I95" s="69"/>
    </row>
    <row r="96" spans="2:9" s="70" customFormat="1" x14ac:dyDescent="0.2">
      <c r="B96" s="67"/>
      <c r="C96" s="67"/>
      <c r="D96" s="69"/>
      <c r="E96" s="69"/>
      <c r="F96" s="69"/>
      <c r="G96" s="69"/>
      <c r="H96" s="69"/>
      <c r="I96" s="69"/>
    </row>
    <row r="97" spans="2:9" s="70" customFormat="1" x14ac:dyDescent="0.2">
      <c r="B97" s="67"/>
      <c r="C97" s="67"/>
      <c r="D97" s="69"/>
      <c r="E97" s="69"/>
      <c r="F97" s="69"/>
      <c r="G97" s="69"/>
      <c r="H97" s="69"/>
      <c r="I97" s="69"/>
    </row>
    <row r="98" spans="2:9" s="70" customFormat="1" x14ac:dyDescent="0.2">
      <c r="B98" s="67"/>
      <c r="C98" s="67"/>
      <c r="D98" s="69"/>
      <c r="E98" s="69"/>
      <c r="F98" s="69"/>
      <c r="G98" s="69"/>
      <c r="H98" s="69"/>
      <c r="I98" s="69"/>
    </row>
    <row r="99" spans="2:9" s="70" customFormat="1" x14ac:dyDescent="0.2">
      <c r="B99" s="67"/>
      <c r="C99" s="67"/>
      <c r="D99" s="69"/>
      <c r="E99" s="69"/>
      <c r="F99" s="69"/>
      <c r="G99" s="69"/>
      <c r="H99" s="69"/>
      <c r="I99" s="69"/>
    </row>
    <row r="100" spans="2:9" s="70" customFormat="1" x14ac:dyDescent="0.2">
      <c r="B100" s="67"/>
      <c r="C100" s="67"/>
      <c r="D100" s="69"/>
      <c r="E100" s="69"/>
      <c r="F100" s="69"/>
      <c r="G100" s="69"/>
      <c r="H100" s="69"/>
      <c r="I100" s="69"/>
    </row>
  </sheetData>
  <sheetProtection selectLockedCells="1" selectUnlockedCells="1"/>
  <mergeCells count="7">
    <mergeCell ref="A1:I1"/>
    <mergeCell ref="A2:I2"/>
    <mergeCell ref="F17:F18"/>
    <mergeCell ref="E6:E7"/>
    <mergeCell ref="E4:E5"/>
    <mergeCell ref="F6:F7"/>
    <mergeCell ref="F14:F15"/>
  </mergeCells>
  <phoneticPr fontId="19" type="noConversion"/>
  <pageMargins left="0.25" right="0.25" top="0.75" bottom="0.75" header="0.3" footer="0.3"/>
  <pageSetup paperSize="9" scale="76" fitToHeight="0" orientation="landscape" useFirstPageNumber="1" horizontalDpi="300" verticalDpi="300" r:id="rId1"/>
  <headerFooter alignWithMargins="0">
    <oddHeader>&amp;C&amp;A</oddHeader>
    <oddFooter>&amp;CPagina &amp;P</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14:formula1>
            <xm:f>HELP!$A$10:$A$18</xm:f>
          </x14:formula1>
          <xm:sqref>C4:C19</xm:sqref>
        </x14:dataValidation>
        <x14:dataValidation type="list" allowBlank="1" showInputMessage="1" showErrorMessage="1">
          <x14:formula1>
            <xm:f>HELP!$A$5:$A$8</xm:f>
          </x14:formula1>
          <xm:sqref>B4:B19</xm:sqref>
        </x14:dataValidation>
        <x14:dataValidation type="list" allowBlank="1" showInputMessage="1" showErrorMessage="1">
          <x14:formula1>
            <xm:f>HELP!$A$45:$A$46</xm:f>
          </x14:formula1>
          <xm:sqref>E4 E6</xm:sqref>
        </x14:dataValidation>
        <x14:dataValidation type="list" allowBlank="1" showInputMessage="1" showErrorMessage="1">
          <x14:formula1>
            <xm:f>HELP!$A$20:$A$43</xm:f>
          </x14:formula1>
          <xm:sqref>D4:D19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workbookViewId="0">
      <pane ySplit="1" topLeftCell="A2" activePane="bottomLeft" state="frozen"/>
      <selection activeCell="A13" sqref="A13"/>
      <selection pane="bottomLeft" activeCell="C16" sqref="C16"/>
    </sheetView>
  </sheetViews>
  <sheetFormatPr defaultColWidth="11.5703125" defaultRowHeight="12.75" x14ac:dyDescent="0.2"/>
  <cols>
    <col min="1" max="1" width="28.5703125" style="5" bestFit="1" customWidth="1"/>
    <col min="2" max="2" width="11.42578125" style="3" bestFit="1" customWidth="1"/>
    <col min="3" max="3" width="51.28515625" style="3" customWidth="1"/>
    <col min="4" max="7" width="10.7109375" style="3" customWidth="1"/>
    <col min="8" max="8" width="15.28515625" style="3" customWidth="1"/>
    <col min="9" max="16384" width="11.5703125" style="5"/>
  </cols>
  <sheetData>
    <row r="1" spans="1:9" s="1" customFormat="1" x14ac:dyDescent="0.2">
      <c r="A1" s="123" t="s">
        <v>176</v>
      </c>
      <c r="B1" s="124"/>
      <c r="C1" s="124"/>
      <c r="D1" s="101"/>
      <c r="E1" s="101"/>
      <c r="F1" s="101"/>
      <c r="G1" s="101"/>
      <c r="H1" s="101"/>
      <c r="I1" s="101"/>
    </row>
    <row r="2" spans="1:9" s="1" customFormat="1" x14ac:dyDescent="0.2">
      <c r="A2" s="127" t="s">
        <v>173</v>
      </c>
      <c r="B2" s="128"/>
      <c r="C2" s="128"/>
    </row>
    <row r="3" spans="1:9" s="7" customFormat="1" ht="25.5" x14ac:dyDescent="0.2">
      <c r="A3" s="15" t="s">
        <v>174</v>
      </c>
      <c r="B3" s="15" t="s">
        <v>82</v>
      </c>
      <c r="C3" s="16" t="s">
        <v>98</v>
      </c>
    </row>
    <row r="4" spans="1:9" s="13" customFormat="1" ht="12" x14ac:dyDescent="0.2">
      <c r="A4" s="48" t="str">
        <f>_xlfn.CONCAT(INFO!B4,"_",INFO!B7,"_","WS_01")</f>
        <v>TBA_SIE_WS_01</v>
      </c>
      <c r="B4" s="64">
        <v>100</v>
      </c>
      <c r="C4" s="64"/>
    </row>
    <row r="5" spans="1:9" s="13" customFormat="1" ht="12" x14ac:dyDescent="0.2">
      <c r="A5" s="48" t="str">
        <f>_xlfn.CONCAT(INFO!B4,"_",INFO!B7,"_","AS_01")</f>
        <v>TBA_SIE_AS_01</v>
      </c>
      <c r="B5" s="64">
        <v>200</v>
      </c>
      <c r="C5" s="64"/>
    </row>
    <row r="6" spans="1:9" s="13" customFormat="1" ht="12" x14ac:dyDescent="0.2">
      <c r="A6" s="48" t="str">
        <f>_xlfn.CONCAT(INFO!B4,"_",INFO!B7,"_","DB_01")</f>
        <v>TBA_SIE_DB_01</v>
      </c>
      <c r="B6" s="64">
        <v>300</v>
      </c>
      <c r="C6" s="64"/>
    </row>
    <row r="7" spans="1:9" s="13" customFormat="1" ht="12" x14ac:dyDescent="0.2">
      <c r="B7" s="46"/>
      <c r="C7" s="45"/>
    </row>
    <row r="8" spans="1:9" x14ac:dyDescent="0.2">
      <c r="A8" s="129" t="s">
        <v>192</v>
      </c>
      <c r="B8" s="129"/>
      <c r="C8" s="129"/>
    </row>
    <row r="9" spans="1:9" ht="33" customHeight="1" x14ac:dyDescent="0.2">
      <c r="A9" s="129" t="s">
        <v>193</v>
      </c>
      <c r="B9" s="129"/>
      <c r="C9" s="129"/>
    </row>
    <row r="10" spans="1:9" ht="33" customHeight="1" x14ac:dyDescent="0.2">
      <c r="A10" s="129" t="s">
        <v>195</v>
      </c>
      <c r="B10" s="129"/>
      <c r="C10" s="129"/>
    </row>
    <row r="11" spans="1:9" x14ac:dyDescent="0.2">
      <c r="A11" s="39"/>
      <c r="B11" s="39"/>
      <c r="C11" s="39"/>
    </row>
  </sheetData>
  <sheetProtection selectLockedCells="1" selectUnlockedCells="1"/>
  <mergeCells count="5">
    <mergeCell ref="A1:C1"/>
    <mergeCell ref="A2:C2"/>
    <mergeCell ref="A9:C9"/>
    <mergeCell ref="A10:C10"/>
    <mergeCell ref="A8:C8"/>
  </mergeCells>
  <pageMargins left="0.25" right="0.25" top="0.75" bottom="0.75" header="0.3" footer="0.3"/>
  <pageSetup paperSize="9" scale="76" fitToHeight="0" orientation="landscape" useFirstPageNumber="1" horizontalDpi="300" verticalDpi="300" r:id="rId1"/>
  <headerFooter alignWithMargins="0">
    <oddHeader>&amp;C&amp;A</oddHeader>
    <oddFooter>&amp;CPagina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zoomScaleNormal="100" workbookViewId="0">
      <pane ySplit="1" topLeftCell="A2" activePane="bottomLeft" state="frozen"/>
      <selection activeCell="A13" sqref="A13"/>
      <selection pane="bottomLeft" activeCell="A8" sqref="A8:XFD11"/>
    </sheetView>
  </sheetViews>
  <sheetFormatPr defaultColWidth="11.5703125" defaultRowHeight="12.75" x14ac:dyDescent="0.2"/>
  <cols>
    <col min="1" max="1" width="28.5703125" style="5" bestFit="1" customWidth="1"/>
    <col min="2" max="2" width="11.42578125" style="3" bestFit="1" customWidth="1"/>
    <col min="3" max="3" width="51.28515625" style="3" customWidth="1"/>
    <col min="4" max="7" width="10.7109375" style="3" customWidth="1"/>
    <col min="8" max="8" width="15.28515625" style="3" customWidth="1"/>
    <col min="9" max="16384" width="11.5703125" style="5"/>
  </cols>
  <sheetData>
    <row r="1" spans="1:3" s="1" customFormat="1" x14ac:dyDescent="0.2">
      <c r="A1" s="123" t="s">
        <v>177</v>
      </c>
      <c r="B1" s="124"/>
      <c r="C1" s="124"/>
    </row>
    <row r="2" spans="1:3" s="1" customFormat="1" x14ac:dyDescent="0.2">
      <c r="A2" s="127" t="s">
        <v>173</v>
      </c>
      <c r="B2" s="128"/>
      <c r="C2" s="128"/>
    </row>
    <row r="3" spans="1:3" s="13" customFormat="1" ht="25.5" x14ac:dyDescent="0.2">
      <c r="A3" s="15" t="s">
        <v>148</v>
      </c>
      <c r="B3" s="15" t="s">
        <v>82</v>
      </c>
      <c r="C3" s="16" t="s">
        <v>98</v>
      </c>
    </row>
    <row r="4" spans="1:3" s="13" customFormat="1" ht="12" x14ac:dyDescent="0.2">
      <c r="A4" s="17" t="str">
        <f>_xlfn.CONCAT(INFO!B4,"_",INFO!B7,"_","WS_BCK01")</f>
        <v>TBA_SIE_WS_BCK01</v>
      </c>
      <c r="B4" s="64">
        <v>100</v>
      </c>
      <c r="C4" s="64"/>
    </row>
    <row r="5" spans="1:3" s="13" customFormat="1" ht="12" x14ac:dyDescent="0.2">
      <c r="A5" s="17" t="str">
        <f>_xlfn.CONCAT(INFO!B4,"_",INFO!B7,"_","AS_BCK01")</f>
        <v>TBA_SIE_AS_BCK01</v>
      </c>
      <c r="B5" s="64">
        <v>200</v>
      </c>
      <c r="C5" s="64"/>
    </row>
    <row r="6" spans="1:3" s="13" customFormat="1" ht="12" x14ac:dyDescent="0.2">
      <c r="A6" s="17" t="str">
        <f>_xlfn.CONCAT(INFO!B4,"_",INFO!B7,"_","DB_BCK01")</f>
        <v>TBA_SIE_DB_BCK01</v>
      </c>
      <c r="B6" s="64">
        <v>300</v>
      </c>
      <c r="C6" s="64"/>
    </row>
    <row r="8" spans="1:3" x14ac:dyDescent="0.2">
      <c r="A8" s="129" t="s">
        <v>192</v>
      </c>
      <c r="B8" s="129"/>
      <c r="C8" s="129"/>
    </row>
    <row r="9" spans="1:3" ht="40.15" customHeight="1" x14ac:dyDescent="0.2">
      <c r="A9" s="129" t="s">
        <v>193</v>
      </c>
      <c r="B9" s="129"/>
      <c r="C9" s="129"/>
    </row>
    <row r="10" spans="1:3" ht="81.599999999999994" customHeight="1" x14ac:dyDescent="0.2">
      <c r="A10" s="129" t="s">
        <v>194</v>
      </c>
      <c r="B10" s="129"/>
      <c r="C10" s="129"/>
    </row>
    <row r="11" spans="1:3" ht="26.45" customHeight="1" x14ac:dyDescent="0.2">
      <c r="A11" s="129" t="s">
        <v>196</v>
      </c>
      <c r="B11" s="129"/>
      <c r="C11" s="129"/>
    </row>
  </sheetData>
  <sheetProtection selectLockedCells="1" selectUnlockedCells="1"/>
  <mergeCells count="6">
    <mergeCell ref="A11:C11"/>
    <mergeCell ref="A1:C1"/>
    <mergeCell ref="A2:C2"/>
    <mergeCell ref="A9:C9"/>
    <mergeCell ref="A10:C10"/>
    <mergeCell ref="A8:C8"/>
  </mergeCells>
  <pageMargins left="0.25" right="0.25" top="0.75" bottom="0.75" header="0.3" footer="0.3"/>
  <pageSetup paperSize="9" scale="76" fitToHeight="0" orientation="landscape" useFirstPageNumber="1" horizontalDpi="300" verticalDpi="300" r:id="rId1"/>
  <headerFooter alignWithMargins="0">
    <oddHeader>&amp;C&amp;A</oddHeader>
    <oddFooter>&amp;CPagina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50"/>
  <sheetViews>
    <sheetView zoomScaleNormal="100" workbookViewId="0">
      <pane ySplit="12" topLeftCell="A13" activePane="bottomLeft" state="frozen"/>
      <selection activeCell="A13" sqref="A13"/>
      <selection pane="bottomLeft" activeCell="C26" sqref="C26"/>
    </sheetView>
  </sheetViews>
  <sheetFormatPr defaultColWidth="11.5703125" defaultRowHeight="12.75" x14ac:dyDescent="0.2"/>
  <cols>
    <col min="1" max="1" width="26.7109375" style="86" customWidth="1"/>
    <col min="2" max="3" width="34.28515625" style="86" customWidth="1"/>
    <col min="4" max="4" width="37.140625" style="86" customWidth="1"/>
    <col min="5" max="16384" width="11.5703125" style="53"/>
  </cols>
  <sheetData>
    <row r="1" spans="1:4" x14ac:dyDescent="0.2">
      <c r="A1" s="120" t="s">
        <v>75</v>
      </c>
      <c r="B1" s="120"/>
      <c r="C1" s="120"/>
      <c r="D1" s="120"/>
    </row>
    <row r="2" spans="1:4" x14ac:dyDescent="0.2">
      <c r="A2" s="71" t="s">
        <v>36</v>
      </c>
      <c r="B2" s="130" t="s">
        <v>14</v>
      </c>
      <c r="C2" s="130"/>
      <c r="D2" s="72"/>
    </row>
    <row r="3" spans="1:4" s="74" customFormat="1" ht="12" x14ac:dyDescent="0.2">
      <c r="A3" s="73" t="str">
        <f>_xlfn.CONCAT("SG","-",INFO!B8)</f>
        <v>SG-TBA-SIE</v>
      </c>
      <c r="B3" s="132" t="s">
        <v>101</v>
      </c>
      <c r="C3" s="132"/>
      <c r="D3" s="132"/>
    </row>
    <row r="4" spans="1:4" s="74" customFormat="1" ht="12" x14ac:dyDescent="0.2">
      <c r="A4" s="73" t="str">
        <f>_xlfn.CONCAT($A$3,"-WS")</f>
        <v>SG-TBA-SIE-WS</v>
      </c>
      <c r="B4" s="132" t="s">
        <v>102</v>
      </c>
      <c r="C4" s="132"/>
      <c r="D4" s="132"/>
    </row>
    <row r="5" spans="1:4" s="74" customFormat="1" ht="12" x14ac:dyDescent="0.2">
      <c r="A5" s="73" t="str">
        <f>_xlfn.CONCAT($A$3,"-AS")</f>
        <v>SG-TBA-SIE-AS</v>
      </c>
      <c r="B5" s="132" t="s">
        <v>104</v>
      </c>
      <c r="C5" s="132"/>
      <c r="D5" s="132"/>
    </row>
    <row r="6" spans="1:4" s="74" customFormat="1" ht="12" x14ac:dyDescent="0.2">
      <c r="A6" s="73" t="str">
        <f>_xlfn.CONCAT($A$3,"-DB")</f>
        <v>SG-TBA-SIE-DB</v>
      </c>
      <c r="B6" s="132" t="s">
        <v>103</v>
      </c>
      <c r="C6" s="132"/>
      <c r="D6" s="132"/>
    </row>
    <row r="7" spans="1:4" s="74" customFormat="1" ht="12" x14ac:dyDescent="0.2">
      <c r="A7" s="73" t="str">
        <f>_xlfn.CONCAT(INFO!B4,"_NFS-FAS9000")</f>
        <v>TBA_NFS-FAS9000</v>
      </c>
      <c r="B7" s="132" t="s">
        <v>99</v>
      </c>
      <c r="C7" s="132"/>
      <c r="D7" s="132"/>
    </row>
    <row r="8" spans="1:4" s="74" customFormat="1" ht="12" x14ac:dyDescent="0.2">
      <c r="A8" s="73" t="str">
        <f>_xlfn.CONCAT(INFO!B4,"_NFS-FAS2720")</f>
        <v>TBA_NFS-FAS2720</v>
      </c>
      <c r="B8" s="132" t="s">
        <v>100</v>
      </c>
      <c r="C8" s="132"/>
      <c r="D8" s="132"/>
    </row>
    <row r="9" spans="1:4" s="74" customFormat="1" ht="12" x14ac:dyDescent="0.2">
      <c r="A9" s="73" t="str">
        <f>_xlfn.CONCAT(INFO!B8,,,"_SSLVPN")</f>
        <v>TBA-SIE_SSLVPN</v>
      </c>
      <c r="B9" s="132" t="s">
        <v>18</v>
      </c>
      <c r="C9" s="132"/>
      <c r="D9" s="132"/>
    </row>
    <row r="10" spans="1:4" s="79" customFormat="1" x14ac:dyDescent="0.2">
      <c r="A10" s="75" t="s">
        <v>78</v>
      </c>
      <c r="B10" s="76"/>
      <c r="C10" s="77"/>
      <c r="D10" s="78"/>
    </row>
    <row r="11" spans="1:4" ht="39" customHeight="1" x14ac:dyDescent="0.2">
      <c r="A11" s="133" t="s">
        <v>229</v>
      </c>
      <c r="B11" s="131"/>
      <c r="C11" s="131"/>
      <c r="D11" s="131"/>
    </row>
    <row r="12" spans="1:4" s="57" customFormat="1" ht="21" customHeight="1" x14ac:dyDescent="0.2">
      <c r="A12" s="15" t="s">
        <v>13</v>
      </c>
      <c r="B12" s="15" t="s">
        <v>65</v>
      </c>
      <c r="C12" s="15" t="s">
        <v>66</v>
      </c>
      <c r="D12" s="15" t="s">
        <v>67</v>
      </c>
    </row>
    <row r="13" spans="1:4" s="80" customFormat="1" x14ac:dyDescent="0.2">
      <c r="A13" s="131" t="s">
        <v>223</v>
      </c>
      <c r="B13" s="131"/>
      <c r="C13" s="131"/>
      <c r="D13" s="131"/>
    </row>
    <row r="14" spans="1:4" s="83" customFormat="1" ht="12" x14ac:dyDescent="0.2">
      <c r="A14" s="81" t="s">
        <v>9</v>
      </c>
      <c r="B14" s="81" t="s">
        <v>1</v>
      </c>
      <c r="C14" s="81" t="str">
        <f>$A$4</f>
        <v>SG-TBA-SIE-WS</v>
      </c>
      <c r="D14" s="82" t="s">
        <v>15</v>
      </c>
    </row>
    <row r="15" spans="1:4" s="84" customFormat="1" ht="12" x14ac:dyDescent="0.2">
      <c r="A15" s="81" t="s">
        <v>76</v>
      </c>
      <c r="B15" s="81" t="str">
        <f>$A$3</f>
        <v>SG-TBA-SIE</v>
      </c>
      <c r="C15" s="81" t="s">
        <v>1</v>
      </c>
      <c r="D15" s="82" t="s">
        <v>15</v>
      </c>
    </row>
    <row r="16" spans="1:4" s="84" customFormat="1" ht="12" x14ac:dyDescent="0.2">
      <c r="A16" s="81" t="s">
        <v>79</v>
      </c>
      <c r="B16" s="81" t="str">
        <f>A3</f>
        <v>SG-TBA-SIE</v>
      </c>
      <c r="C16" s="81" t="s">
        <v>80</v>
      </c>
      <c r="D16" s="82" t="s">
        <v>81</v>
      </c>
    </row>
    <row r="17" spans="1:4" s="84" customFormat="1" ht="12" x14ac:dyDescent="0.2">
      <c r="A17" s="81" t="s">
        <v>77</v>
      </c>
      <c r="B17" s="81" t="str">
        <f>$A$9</f>
        <v>TBA-SIE_SSLVPN</v>
      </c>
      <c r="C17" s="81" t="str">
        <f>$A$3</f>
        <v>SG-TBA-SIE</v>
      </c>
      <c r="D17" s="81" t="s">
        <v>1</v>
      </c>
    </row>
    <row r="18" spans="1:4" s="84" customFormat="1" ht="12" x14ac:dyDescent="0.2">
      <c r="A18" s="81" t="s">
        <v>12</v>
      </c>
      <c r="B18" s="81" t="str">
        <f>$A$4</f>
        <v>SG-TBA-SIE-WS</v>
      </c>
      <c r="C18" s="81" t="str">
        <f>$A$4</f>
        <v>SG-TBA-SIE-WS</v>
      </c>
      <c r="D18" s="85" t="s">
        <v>1</v>
      </c>
    </row>
    <row r="19" spans="1:4" s="84" customFormat="1" ht="12" x14ac:dyDescent="0.2">
      <c r="A19" s="81" t="s">
        <v>10</v>
      </c>
      <c r="B19" s="81" t="str">
        <f>$A$5</f>
        <v>SG-TBA-SIE-AS</v>
      </c>
      <c r="C19" s="81" t="str">
        <f>$A$5</f>
        <v>SG-TBA-SIE-AS</v>
      </c>
      <c r="D19" s="85" t="s">
        <v>1</v>
      </c>
    </row>
    <row r="20" spans="1:4" s="84" customFormat="1" ht="12" x14ac:dyDescent="0.2">
      <c r="A20" s="81" t="s">
        <v>11</v>
      </c>
      <c r="B20" s="81" t="str">
        <f>$A$6</f>
        <v>SG-TBA-SIE-DB</v>
      </c>
      <c r="C20" s="81" t="str">
        <f>$A$6</f>
        <v>SG-TBA-SIE-DB</v>
      </c>
      <c r="D20" s="85" t="s">
        <v>1</v>
      </c>
    </row>
    <row r="21" spans="1:4" s="80" customFormat="1" x14ac:dyDescent="0.2">
      <c r="A21" s="131" t="s">
        <v>224</v>
      </c>
      <c r="B21" s="131"/>
      <c r="C21" s="131"/>
      <c r="D21" s="131"/>
    </row>
    <row r="22" spans="1:4" s="70" customFormat="1" x14ac:dyDescent="0.2">
      <c r="A22" s="64" t="s">
        <v>245</v>
      </c>
      <c r="B22" s="64" t="str">
        <f>$A$5</f>
        <v>SG-TBA-SIE-AS</v>
      </c>
      <c r="C22" s="64" t="str">
        <f>$A$7</f>
        <v>TBA_NFS-FAS9000</v>
      </c>
      <c r="D22" s="87" t="s">
        <v>112</v>
      </c>
    </row>
    <row r="23" spans="1:4" s="70" customFormat="1" x14ac:dyDescent="0.2">
      <c r="A23" s="64" t="s">
        <v>246</v>
      </c>
      <c r="B23" s="64" t="str">
        <f>$A$6</f>
        <v>SG-TBA-SIE-DB</v>
      </c>
      <c r="C23" s="64" t="str">
        <f>$A$8</f>
        <v>TBA_NFS-FAS2720</v>
      </c>
      <c r="D23" s="87" t="s">
        <v>112</v>
      </c>
    </row>
    <row r="24" spans="1:4" s="70" customFormat="1" x14ac:dyDescent="0.2">
      <c r="A24" s="64" t="s">
        <v>247</v>
      </c>
      <c r="B24" s="64" t="str">
        <f>$A$4</f>
        <v>SG-TBA-SIE-WS</v>
      </c>
      <c r="C24" s="112" t="s">
        <v>244</v>
      </c>
      <c r="D24" s="64" t="s">
        <v>209</v>
      </c>
    </row>
    <row r="25" spans="1:4" s="70" customFormat="1" x14ac:dyDescent="0.2">
      <c r="A25" s="64" t="s">
        <v>248</v>
      </c>
      <c r="B25" s="64" t="str">
        <f>$A$5</f>
        <v>SG-TBA-SIE-AS</v>
      </c>
      <c r="C25" s="112" t="s">
        <v>244</v>
      </c>
      <c r="D25" s="64" t="s">
        <v>210</v>
      </c>
    </row>
    <row r="26" spans="1:4" s="70" customFormat="1" x14ac:dyDescent="0.2">
      <c r="A26" s="88"/>
      <c r="B26" s="88"/>
      <c r="C26" s="89"/>
      <c r="D26" s="90"/>
    </row>
    <row r="27" spans="1:4" s="70" customFormat="1" x14ac:dyDescent="0.2">
      <c r="A27" s="69"/>
      <c r="B27" s="69"/>
      <c r="C27" s="69"/>
      <c r="D27" s="69"/>
    </row>
    <row r="28" spans="1:4" s="91" customFormat="1" x14ac:dyDescent="0.2">
      <c r="A28" s="67"/>
      <c r="B28" s="67"/>
      <c r="C28" s="67"/>
      <c r="D28" s="67"/>
    </row>
    <row r="29" spans="1:4" s="91" customFormat="1" x14ac:dyDescent="0.2">
      <c r="A29" s="67"/>
      <c r="B29" s="67"/>
      <c r="C29" s="67"/>
      <c r="D29" s="67"/>
    </row>
    <row r="30" spans="1:4" s="91" customFormat="1" x14ac:dyDescent="0.2">
      <c r="A30" s="67"/>
      <c r="B30" s="67"/>
      <c r="C30" s="67"/>
      <c r="D30" s="67"/>
    </row>
    <row r="31" spans="1:4" s="91" customFormat="1" x14ac:dyDescent="0.2">
      <c r="A31" s="67"/>
      <c r="B31" s="67"/>
      <c r="C31" s="67"/>
      <c r="D31" s="67"/>
    </row>
    <row r="32" spans="1:4" s="91" customFormat="1" x14ac:dyDescent="0.2">
      <c r="A32" s="67"/>
      <c r="B32" s="67"/>
      <c r="C32" s="67"/>
      <c r="D32" s="67"/>
    </row>
    <row r="33" spans="1:4" s="70" customFormat="1" x14ac:dyDescent="0.2">
      <c r="A33" s="69"/>
      <c r="B33" s="69"/>
      <c r="C33" s="69"/>
      <c r="D33" s="69"/>
    </row>
    <row r="34" spans="1:4" s="70" customFormat="1" x14ac:dyDescent="0.2">
      <c r="A34" s="69"/>
      <c r="B34" s="69"/>
      <c r="C34" s="69"/>
      <c r="D34" s="69"/>
    </row>
    <row r="35" spans="1:4" s="70" customFormat="1" x14ac:dyDescent="0.2">
      <c r="A35" s="69"/>
      <c r="B35" s="69"/>
      <c r="C35" s="69"/>
      <c r="D35" s="69"/>
    </row>
    <row r="36" spans="1:4" s="70" customFormat="1" x14ac:dyDescent="0.2">
      <c r="A36" s="69"/>
      <c r="B36" s="69"/>
      <c r="C36" s="69"/>
      <c r="D36" s="69"/>
    </row>
    <row r="37" spans="1:4" s="70" customFormat="1" x14ac:dyDescent="0.2">
      <c r="A37" s="69"/>
      <c r="B37" s="69"/>
      <c r="C37" s="69"/>
      <c r="D37" s="69"/>
    </row>
    <row r="38" spans="1:4" s="70" customFormat="1" x14ac:dyDescent="0.2">
      <c r="A38" s="69"/>
      <c r="B38" s="69"/>
      <c r="C38" s="69"/>
      <c r="D38" s="69"/>
    </row>
    <row r="39" spans="1:4" s="70" customFormat="1" x14ac:dyDescent="0.2">
      <c r="A39" s="69"/>
      <c r="B39" s="69"/>
      <c r="C39" s="69"/>
      <c r="D39" s="69"/>
    </row>
    <row r="40" spans="1:4" s="70" customFormat="1" x14ac:dyDescent="0.2">
      <c r="A40" s="69"/>
      <c r="B40" s="69"/>
      <c r="C40" s="69"/>
      <c r="D40" s="69"/>
    </row>
    <row r="41" spans="1:4" s="70" customFormat="1" x14ac:dyDescent="0.2">
      <c r="A41" s="69"/>
      <c r="B41" s="69"/>
      <c r="C41" s="69"/>
      <c r="D41" s="69"/>
    </row>
    <row r="42" spans="1:4" s="70" customFormat="1" x14ac:dyDescent="0.2">
      <c r="A42" s="69"/>
      <c r="B42" s="69"/>
      <c r="C42" s="69"/>
      <c r="D42" s="69"/>
    </row>
    <row r="43" spans="1:4" s="70" customFormat="1" x14ac:dyDescent="0.2">
      <c r="A43" s="69"/>
      <c r="B43" s="69"/>
      <c r="C43" s="69"/>
      <c r="D43" s="69"/>
    </row>
    <row r="44" spans="1:4" s="70" customFormat="1" x14ac:dyDescent="0.2">
      <c r="A44" s="69"/>
      <c r="B44" s="69"/>
      <c r="C44" s="69"/>
      <c r="D44" s="69"/>
    </row>
    <row r="45" spans="1:4" s="70" customFormat="1" x14ac:dyDescent="0.2">
      <c r="A45" s="69"/>
      <c r="B45" s="69"/>
      <c r="C45" s="69"/>
      <c r="D45" s="69"/>
    </row>
    <row r="46" spans="1:4" s="70" customFormat="1" x14ac:dyDescent="0.2">
      <c r="A46" s="69"/>
      <c r="B46" s="69"/>
      <c r="C46" s="69"/>
      <c r="D46" s="69"/>
    </row>
    <row r="47" spans="1:4" s="70" customFormat="1" x14ac:dyDescent="0.2">
      <c r="A47" s="69"/>
      <c r="B47" s="69"/>
      <c r="C47" s="69"/>
      <c r="D47" s="69"/>
    </row>
    <row r="48" spans="1:4" s="70" customFormat="1" x14ac:dyDescent="0.2">
      <c r="A48" s="69"/>
      <c r="B48" s="69"/>
      <c r="C48" s="69"/>
      <c r="D48" s="69"/>
    </row>
    <row r="49" spans="1:4" s="70" customFormat="1" x14ac:dyDescent="0.2">
      <c r="A49" s="69"/>
      <c r="B49" s="69"/>
      <c r="C49" s="69"/>
      <c r="D49" s="69"/>
    </row>
    <row r="50" spans="1:4" s="70" customFormat="1" x14ac:dyDescent="0.2">
      <c r="A50" s="69"/>
      <c r="B50" s="69"/>
      <c r="C50" s="69"/>
      <c r="D50" s="69"/>
    </row>
  </sheetData>
  <sheetProtection selectLockedCells="1" selectUnlockedCells="1"/>
  <mergeCells count="12">
    <mergeCell ref="B2:C2"/>
    <mergeCell ref="A21:D21"/>
    <mergeCell ref="A1:D1"/>
    <mergeCell ref="A13:D13"/>
    <mergeCell ref="B3:D3"/>
    <mergeCell ref="B4:D4"/>
    <mergeCell ref="B5:D5"/>
    <mergeCell ref="B6:D6"/>
    <mergeCell ref="B7:D7"/>
    <mergeCell ref="B8:D8"/>
    <mergeCell ref="B9:D9"/>
    <mergeCell ref="A11:D11"/>
  </mergeCells>
  <pageMargins left="0.25" right="0.25" top="0.75" bottom="0.75" header="0.3" footer="0.3"/>
  <pageSetup paperSize="9" fitToHeight="0" orientation="landscape" useFirstPageNumber="1" horizontalDpi="300" verticalDpi="300" r:id="rId1"/>
  <headerFooter alignWithMargins="0">
    <oddHeader>&amp;C&amp;A</oddHeader>
    <oddFooter>&amp;CPagina &amp;P</oddFooter>
  </headerFooter>
  <ignoredErrors>
    <ignoredError sqref="B22:B25 C22:C23" unlocked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100" workbookViewId="0">
      <pane ySplit="1" topLeftCell="A2" activePane="bottomLeft" state="frozen"/>
      <selection activeCell="A13" sqref="A13"/>
      <selection pane="bottomLeft" activeCell="B14" sqref="B14"/>
    </sheetView>
  </sheetViews>
  <sheetFormatPr defaultColWidth="11.5703125" defaultRowHeight="12.75" x14ac:dyDescent="0.2"/>
  <cols>
    <col min="1" max="1" width="29.140625" style="9" bestFit="1" customWidth="1"/>
    <col min="2" max="2" width="59.85546875" style="35" customWidth="1"/>
    <col min="3" max="16384" width="11.5703125" style="5"/>
  </cols>
  <sheetData>
    <row r="1" spans="1:2" x14ac:dyDescent="0.2">
      <c r="A1" s="134" t="s">
        <v>75</v>
      </c>
      <c r="B1" s="135"/>
    </row>
    <row r="2" spans="1:2" x14ac:dyDescent="0.2">
      <c r="A2" s="134"/>
      <c r="B2" s="135"/>
    </row>
    <row r="3" spans="1:2" x14ac:dyDescent="0.2">
      <c r="B3" s="33" t="s">
        <v>13</v>
      </c>
    </row>
    <row r="4" spans="1:2" s="6" customFormat="1" x14ac:dyDescent="0.2">
      <c r="A4" s="9" t="s">
        <v>84</v>
      </c>
      <c r="B4" s="41" t="s">
        <v>107</v>
      </c>
    </row>
    <row r="5" spans="1:2" s="6" customFormat="1" x14ac:dyDescent="0.2">
      <c r="A5" s="9"/>
      <c r="B5" s="32"/>
    </row>
    <row r="6" spans="1:2" s="6" customFormat="1" x14ac:dyDescent="0.2">
      <c r="A6" s="29" t="s">
        <v>110</v>
      </c>
      <c r="B6" s="41" t="s">
        <v>86</v>
      </c>
    </row>
    <row r="7" spans="1:2" s="6" customFormat="1" ht="25.5" x14ac:dyDescent="0.2">
      <c r="A7" s="29" t="s">
        <v>197</v>
      </c>
      <c r="B7" s="41" t="s">
        <v>111</v>
      </c>
    </row>
    <row r="8" spans="1:2" s="6" customFormat="1" x14ac:dyDescent="0.2">
      <c r="A8" s="9"/>
      <c r="B8" s="32"/>
    </row>
    <row r="9" spans="1:2" s="6" customFormat="1" x14ac:dyDescent="0.2">
      <c r="A9" s="29" t="s">
        <v>109</v>
      </c>
      <c r="B9" s="30" t="s">
        <v>86</v>
      </c>
    </row>
    <row r="10" spans="1:2" s="6" customFormat="1" ht="84" x14ac:dyDescent="0.2">
      <c r="A10" s="9" t="s">
        <v>198</v>
      </c>
      <c r="B10" s="34" t="s">
        <v>85</v>
      </c>
    </row>
    <row r="11" spans="1:2" s="6" customFormat="1" x14ac:dyDescent="0.2">
      <c r="A11" s="29"/>
      <c r="B11" s="34"/>
    </row>
    <row r="12" spans="1:2" s="6" customFormat="1" x14ac:dyDescent="0.2">
      <c r="A12" s="136" t="s">
        <v>108</v>
      </c>
      <c r="B12" s="137"/>
    </row>
  </sheetData>
  <sheetProtection selectLockedCells="1" selectUnlockedCells="1"/>
  <mergeCells count="3">
    <mergeCell ref="A1:B1"/>
    <mergeCell ref="A12:B12"/>
    <mergeCell ref="A2:B2"/>
  </mergeCells>
  <pageMargins left="0.25" right="0.25" top="0.75" bottom="0.75" header="0.3" footer="0.3"/>
  <pageSetup paperSize="9" fitToHeight="0" orientation="landscape" useFirstPageNumber="1" horizontalDpi="300" verticalDpi="300" r:id="rId1"/>
  <headerFooter alignWithMargins="0">
    <oddHeader>&amp;C&amp;A</oddHeader>
    <oddFooter>&amp;CPagina &amp;P</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9"/>
  <sheetViews>
    <sheetView zoomScaleNormal="100" workbookViewId="0">
      <pane ySplit="3" topLeftCell="A4" activePane="bottomLeft" state="frozen"/>
      <selection activeCell="A13" sqref="A13"/>
      <selection pane="bottomLeft" activeCell="D13" sqref="D13"/>
    </sheetView>
  </sheetViews>
  <sheetFormatPr defaultColWidth="8.85546875" defaultRowHeight="12.75" x14ac:dyDescent="0.2"/>
  <cols>
    <col min="1" max="1" width="27.7109375" style="100" customWidth="1"/>
    <col min="2" max="3" width="27.7109375" style="98" customWidth="1"/>
    <col min="4" max="16384" width="8.85546875" style="98"/>
  </cols>
  <sheetData>
    <row r="1" spans="1:3" s="53" customFormat="1" x14ac:dyDescent="0.2">
      <c r="A1" s="138" t="s">
        <v>75</v>
      </c>
      <c r="B1" s="139"/>
      <c r="C1" s="140"/>
    </row>
    <row r="2" spans="1:3" s="53" customFormat="1" x14ac:dyDescent="0.2">
      <c r="A2" s="138"/>
      <c r="B2" s="139"/>
      <c r="C2" s="140"/>
    </row>
    <row r="3" spans="1:3" s="53" customFormat="1" ht="12.75" customHeight="1" x14ac:dyDescent="0.2">
      <c r="A3" s="92"/>
      <c r="B3" s="93" t="s">
        <v>168</v>
      </c>
      <c r="C3" s="93" t="s">
        <v>167</v>
      </c>
    </row>
    <row r="4" spans="1:3" s="53" customFormat="1" x14ac:dyDescent="0.2">
      <c r="A4" s="94" t="s">
        <v>137</v>
      </c>
      <c r="B4" s="64">
        <v>100</v>
      </c>
      <c r="C4" s="64">
        <f>B4</f>
        <v>100</v>
      </c>
    </row>
    <row r="5" spans="1:3" s="53" customFormat="1" x14ac:dyDescent="0.2">
      <c r="A5" s="94"/>
      <c r="B5" s="95"/>
      <c r="C5" s="95"/>
    </row>
    <row r="6" spans="1:3" s="53" customFormat="1" ht="12.75" customHeight="1" x14ac:dyDescent="0.2">
      <c r="A6" s="92"/>
      <c r="B6" s="93" t="s">
        <v>169</v>
      </c>
      <c r="C6" s="93" t="s">
        <v>170</v>
      </c>
    </row>
    <row r="7" spans="1:3" s="53" customFormat="1" x14ac:dyDescent="0.2">
      <c r="A7" s="94" t="s">
        <v>73</v>
      </c>
      <c r="B7" s="96" t="s">
        <v>30</v>
      </c>
      <c r="C7" s="96" t="s">
        <v>29</v>
      </c>
    </row>
    <row r="8" spans="1:3" s="53" customFormat="1" x14ac:dyDescent="0.2">
      <c r="A8" s="94" t="s">
        <v>31</v>
      </c>
      <c r="B8" s="64">
        <v>10</v>
      </c>
      <c r="C8" s="64">
        <f>B8</f>
        <v>10</v>
      </c>
    </row>
    <row r="9" spans="1:3" s="53" customFormat="1" x14ac:dyDescent="0.2">
      <c r="A9" s="94" t="s">
        <v>32</v>
      </c>
      <c r="B9" s="64">
        <v>50</v>
      </c>
      <c r="C9" s="64">
        <f>B9</f>
        <v>50</v>
      </c>
    </row>
    <row r="10" spans="1:3" s="53" customFormat="1" x14ac:dyDescent="0.2">
      <c r="A10" s="94" t="s">
        <v>33</v>
      </c>
      <c r="B10" s="64">
        <v>250</v>
      </c>
      <c r="C10" s="64">
        <f>B10</f>
        <v>250</v>
      </c>
    </row>
    <row r="11" spans="1:3" s="53" customFormat="1" x14ac:dyDescent="0.2">
      <c r="A11" s="94" t="s">
        <v>34</v>
      </c>
      <c r="B11" s="64">
        <v>500</v>
      </c>
      <c r="C11" s="64">
        <f>B11</f>
        <v>500</v>
      </c>
    </row>
    <row r="12" spans="1:3" x14ac:dyDescent="0.2">
      <c r="A12" s="97"/>
    </row>
    <row r="13" spans="1:3" ht="39.6" customHeight="1" x14ac:dyDescent="0.2">
      <c r="A13" s="93" t="s">
        <v>171</v>
      </c>
      <c r="B13" s="143" t="s">
        <v>172</v>
      </c>
      <c r="C13" s="144"/>
    </row>
    <row r="14" spans="1:3" s="53" customFormat="1" x14ac:dyDescent="0.2">
      <c r="A14" s="94" t="s">
        <v>106</v>
      </c>
      <c r="B14" s="141" t="s">
        <v>35</v>
      </c>
      <c r="C14" s="142"/>
    </row>
    <row r="16" spans="1:3" x14ac:dyDescent="0.2">
      <c r="A16" s="99"/>
    </row>
    <row r="17" spans="1:3" ht="50.45" customHeight="1" x14ac:dyDescent="0.2">
      <c r="A17" s="145" t="s">
        <v>178</v>
      </c>
      <c r="B17" s="146"/>
      <c r="C17" s="146"/>
    </row>
    <row r="18" spans="1:3" x14ac:dyDescent="0.2">
      <c r="A18" s="99"/>
    </row>
    <row r="19" spans="1:3" x14ac:dyDescent="0.2">
      <c r="A19" s="99"/>
    </row>
  </sheetData>
  <mergeCells count="5">
    <mergeCell ref="A1:C1"/>
    <mergeCell ref="B14:C14"/>
    <mergeCell ref="B13:C13"/>
    <mergeCell ref="A2:C2"/>
    <mergeCell ref="A17:C17"/>
  </mergeCells>
  <phoneticPr fontId="19" type="noConversion"/>
  <pageMargins left="0.25" right="0.25" top="0.75" bottom="0.75" header="0.3" footer="0.3"/>
  <pageSetup paperSize="9" fitToHeight="0" orientation="portrait" r:id="rId1"/>
  <ignoredErrors>
    <ignoredError sqref="C8:C11"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CDF8C819EB44B4783157154C59B0A5C" ma:contentTypeVersion="11" ma:contentTypeDescription="Creare un nuovo documento." ma:contentTypeScope="" ma:versionID="ec1e8384910cc485975d57a2ab79f328">
  <xsd:schema xmlns:xsd="http://www.w3.org/2001/XMLSchema" xmlns:xs="http://www.w3.org/2001/XMLSchema" xmlns:p="http://schemas.microsoft.com/office/2006/metadata/properties" xmlns:ns3="b81cb1db-b8fe-4f9d-910e-8f5e3daf9986" xmlns:ns4="aae40db2-f729-4756-87c6-53a6ce72c0e3" targetNamespace="http://schemas.microsoft.com/office/2006/metadata/properties" ma:root="true" ma:fieldsID="43e3475925580a5081f50a0936648233" ns3:_="" ns4:_="">
    <xsd:import namespace="b81cb1db-b8fe-4f9d-910e-8f5e3daf9986"/>
    <xsd:import namespace="aae40db2-f729-4756-87c6-53a6ce72c0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1cb1db-b8fe-4f9d-910e-8f5e3daf99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e40db2-f729-4756-87c6-53a6ce72c0e3"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SharingHintHash" ma:index="18"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L s D A A B Q S w M E F A A C A A g A Y 4 R V U S e j u S S o A A A A + A A A A B I A H A B D b 2 5 m a W c v U G F j a 2 F n Z S 5 4 b W w g o h g A K K A U A A A A A A A A A A A A A A A A A A A A A A A A A A A A h Y / R C o I w G I V f R X b v N s 1 Q 5 H d e d B U k B E V 0 O + b S k c 5 w s / l u X f R I v U J C W d 1 1 e Q 7 f g e 8 8 b n f I x 7 b x r r I 3 q t M Z C j B F n t S i K 5 W u M j T Y k 5 + g n M G W i z O v p D f B 2 q S j U R m q r b 2 k h D j n s F v g r q 9 I S G l A j s V m J 2 r Z c l 9 p Y 7 k W E n 1 W 5 f 8 V Y n B 4 y b A Q x w l e x h H F U R I A m W s o l P 4 i 4 W S M K Z C f E l Z D Y 4 d e M m X 9 9 R 7 I H I G 8 X 7 A n U E s D B B Q A A g A I A G O E V V E 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j h F V R o O p L h 7 E A A A D s A A A A E w A c A E Z v c m 1 1 b G F z L 1 N l Y 3 R p b 2 4 x L m 0 g o h g A K K A U A A A A A A A A A A A A A A A A A A A A A A A A A A A A d Y 0 x C 8 I w F I T 3 Q v / D I y 4 K R e h c O s W C i w o 2 4 F A c Y n 1 q M M 0 r y S t U S v + 7 A X X 0 l o P j u 7 u A L R t y U H 8 8 L 9 I k T c J D e 7 y C 0 h e 0 V u d Q g k V O E 4 g 6 e H M 3 D m N U j S 3 a t R y 8 R 8 c n 8 s 8 L 0 X O 5 m p q 9 7 r A U v 7 I 4 z 4 0 k x x E 6 Z 5 + N h d j R 1 d x M q 5 m A T U 8 i z k X e 4 l p 5 7 c K N f C f J D p 1 T r x 7 D 8 v u Z T Z O Q d g i M H m p 1 r J T c V h u R A U c I G E e e 5 1 W a G P f v p H g D U E s B A i 0 A F A A C A A g A Y 4 R V U S e j u S S o A A A A + A A A A B I A A A A A A A A A A A A A A A A A A A A A A E N v b m Z p Z y 9 Q Y W N r Y W d l L n h t b F B L A Q I t A B Q A A g A I A G O E V V E P y u m r p A A A A O k A A A A T A A A A A A A A A A A A A A A A A P Q A A A B b Q 2 9 u d G V u d F 9 U e X B l c 1 0 u e G 1 s U E s B A i 0 A F A A C A A g A Y 4 R V U a D q S 4 e x A A A A 7 A A A A B M A A A A A A A A A A A A A A A A A 5 Q E A A E Z v c m 1 1 b G F z L 1 N l Y 3 R p b 2 4 x L m 1 Q S w U G A A A A A A M A A w D C A A A A 4 w I 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K w g A A A A A A A A J C 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V G F i Z W x s Y 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p p b 2 5 l I i A v P j x F b n R y e S B U e X B l P S J O Y W 1 l V X B k Y X R l Z E F m d G V y R m l s b C I g V m F s d W U 9 I m w w I i A v P j x F b n R y e S B U e X B l P S J S Z X N 1 b H R U e X B l I i B W Y W x 1 Z T 0 i c 0 V 4 Y 2 V w d G l v b i I g L z 4 8 R W 5 0 c n k g V H l w Z T 0 i Q n V m Z m V y T m V 4 d F J l Z n J l c 2 g i I F Z h b H V l P S J s M S I g L z 4 8 R W 5 0 c n k g V H l w Z T 0 i R m l s b G V k Q 2 9 t c G x l d G V S Z X N 1 b H R U b 1 d v c m t z a G V l d C I g V m F s d W U 9 I m w x I i A v P j x F b n R y e S B U e X B l P S J G a W x s R X J y b 3 J D b 2 R l I i B W Y W x 1 Z T 0 i c 1 V u a 2 5 v d 2 4 i I C 8 + P E V u d H J 5 I F R 5 c G U 9 I k Z p b G x F c n J v c k N v d W 5 0 I i B W Y W x 1 Z T 0 i b D A i I C 8 + P E V u d H J 5 I F R 5 c G U 9 I k Z p b G x M Y X N 0 V X B k Y X R l Z C I g V m F s d W U 9 I m Q y M D I w L T E w L T I x V D E y O j M w O j U 1 L j A x N j c 2 M z R a I i A v P j x F b n R y e S B U e X B l P S J G a W x s Q 2 9 s d W 1 u V H l w Z X M i I F Z h b H V l P S J z Q m c 9 P S I g L z 4 8 R W 5 0 c n k g V H l w Z T 0 i R m l s b E N v b H V t b k 5 h b W V z I i B W Y W x 1 Z T 0 i c 1 s m c X V v d D t D b H V z d G V y I F N U U k V U Q 0 h F R C Z x d W 9 0 O 1 0 i I C 8 + P E V u d H J 5 I F R 5 c G U 9 I k Z p b G x D b 3 V u d C I g V m F s d W U 9 I m w x N S I g L z 4 8 R W 5 0 c n k g V H l w Z T 0 i R m l s b F N 0 Y X R 1 c y I g V m F s d W U 9 I n N D b 2 1 w b G V 0 Z S I g L z 4 8 R W 5 0 c n k g V H l w Z T 0 i Q W R k Z W R U b 0 R h d G F N b 2 R l b C I g V m F s d W U 9 I m w w I i A v P j x F b n R y e S B U e X B l P S J S Z W x h d G l v b n N o a X B J b m Z v Q 2 9 u d G F p b m V y I i B W Y W x 1 Z T 0 i c 3 s m c X V v d D t j b 2 x 1 b W 5 D b 3 V u d C Z x d W 9 0 O z o x L C Z x d W 9 0 O 2 t l e U N v b H V t b k 5 h b W V z J n F 1 b 3 Q 7 O l t d L C Z x d W 9 0 O 3 F 1 Z X J 5 U m V s Y X R p b 2 5 z a G l w c y Z x d W 9 0 O z p b X S w m c X V v d D t j b 2 x 1 b W 5 J Z G V u d G l 0 a W V z J n F 1 b 3 Q 7 O l s m c X V v d D t T Z W N 0 a W 9 u M S 9 U Y W J l b G x h M S 9 N b 2 R p Z m l j Y X R v I H R p c G 8 u e 0 N s d X N 0 Z X I g U 1 R S R V R D S E V E L D B 9 J n F 1 b 3 Q 7 X S w m c X V v d D t D b 2 x 1 b W 5 D b 3 V u d C Z x d W 9 0 O z o x L C Z x d W 9 0 O 0 t l e U N v b H V t b k 5 h b W V z J n F 1 b 3 Q 7 O l t d L C Z x d W 9 0 O 0 N v b H V t b k l k Z W 5 0 a X R p Z X M m c X V v d D s 6 W y Z x d W 9 0 O 1 N l Y 3 R p b 2 4 x L 1 R h Y m V s b G E x L 0 1 v Z G l m a W N h d G 8 g d G l w b y 5 7 Q 2 x 1 c 3 R l c i B T V F J F V E N I R U Q s M H 0 m c X V v d D t d L C Z x d W 9 0 O 1 J l b G F 0 a W 9 u c 2 h p c E l u Z m 8 m c X V v d D s 6 W 1 1 9 I i A v P j w v U 3 R h Y m x l R W 5 0 c m l l c z 4 8 L 0 l 0 Z W 0 + P E l 0 Z W 0 + P E l 0 Z W 1 M b 2 N h d G l v b j 4 8 S X R l b V R 5 c G U + R m 9 y b X V s Y T w v S X R l b V R 5 c G U + P E l 0 Z W 1 Q Y X R o P l N l Y 3 R p b 2 4 x L 1 R h Y m V s b G E x L 0 9 y a W d p b m U 8 L 0 l 0 Z W 1 Q Y X R o P j w v S X R l b U x v Y 2 F 0 a W 9 u P j x T d G F i b G V F b n R y a W V z I C 8 + P C 9 J d G V t P j x J d G V t P j x J d G V t T G 9 j Y X R p b 2 4 + P E l 0 Z W 1 U e X B l P k Z v c m 1 1 b G E 8 L 0 l 0 Z W 1 U e X B l P j x J d G V t U G F 0 a D 5 T Z W N 0 a W 9 u M S 9 U Y W J l b G x h M S 9 N b 2 R p Z m l j Y X R v J T I w d G l w b z w v S X R l b V B h d G g + P C 9 J d G V t T G 9 j Y X R p b 2 4 + P F N 0 Y W J s Z U V u d H J p Z X M g L z 4 8 L 0 l 0 Z W 0 + P C 9 J d G V t c z 4 8 L 0 x v Y 2 F s U G F j a 2 F n Z U 1 l d G F k Y X R h R m l s Z T 4 W A A A A U E s F B g A A A A A A A A A A A A A A A A A A A A A A A N o A A A A B A A A A 0 I y d 3 w E V 0 R G M e g D A T 8 K X 6 w E A A A A F q / 2 a E l W c Q o H C E O L 9 q g B 6 A A A A A A I A A A A A A A N m A A D A A A A A E A A A A L I u 6 V z 7 z j 9 4 L l M W R C d V X 1 k A A A A A B I A A A K A A A A A Q A A A A F K N D R I E O U 6 a 3 8 j u N c K O R 2 F A A A A B k F M J 9 s g h u N / m Y b h 4 m i D z D 3 L C i 8 9 m W z M + 1 1 O L W 8 k 5 o X g R q F g Z G Z k x m r r L P / m a N Z / T 6 9 3 2 A H p h W O P 7 R q S 3 D B y G f A Q 4 R r 1 8 8 2 1 S z j r U M 2 D u v I h Q A A A B x b / W + k k / I F w M P 9 b y n P x N b u Q F n i Q = = < / D a t a M a s h u p > 
</file>

<file path=customXml/itemProps1.xml><?xml version="1.0" encoding="utf-8"?>
<ds:datastoreItem xmlns:ds="http://schemas.openxmlformats.org/officeDocument/2006/customXml" ds:itemID="{6EF4F6CB-E11A-4C36-9D68-F4BCF96AB0BF}">
  <ds:schemaRefs>
    <ds:schemaRef ds:uri="http://schemas.microsoft.com/sharepoint/v3/contenttype/forms"/>
  </ds:schemaRefs>
</ds:datastoreItem>
</file>

<file path=customXml/itemProps2.xml><?xml version="1.0" encoding="utf-8"?>
<ds:datastoreItem xmlns:ds="http://schemas.openxmlformats.org/officeDocument/2006/customXml" ds:itemID="{2D494EAD-BAE3-4047-9062-D5AAC23E30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1cb1db-b8fe-4f9d-910e-8f5e3daf9986"/>
    <ds:schemaRef ds:uri="aae40db2-f729-4756-87c6-53a6ce72c0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5834AB-0168-4F28-8BC0-7C4233372622}">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aae40db2-f729-4756-87c6-53a6ce72c0e3"/>
    <ds:schemaRef ds:uri="b81cb1db-b8fe-4f9d-910e-8f5e3daf9986"/>
    <ds:schemaRef ds:uri="http://www.w3.org/XML/1998/namespace"/>
    <ds:schemaRef ds:uri="http://purl.org/dc/dcmitype/"/>
  </ds:schemaRefs>
</ds:datastoreItem>
</file>

<file path=customXml/itemProps4.xml><?xml version="1.0" encoding="utf-8"?>
<ds:datastoreItem xmlns:ds="http://schemas.openxmlformats.org/officeDocument/2006/customXml" ds:itemID="{2BB944F1-E81C-4EBB-8343-74BB042B727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13</vt:i4>
      </vt:variant>
    </vt:vector>
  </HeadingPairs>
  <TitlesOfParts>
    <vt:vector size="13" baseType="lpstr">
      <vt:lpstr>Frontespizio</vt:lpstr>
      <vt:lpstr>Home</vt:lpstr>
      <vt:lpstr>INFO</vt:lpstr>
      <vt:lpstr>CLOUD - VM</vt:lpstr>
      <vt:lpstr>CLOUD - Nas</vt:lpstr>
      <vt:lpstr>CLOUD - Backup</vt:lpstr>
      <vt:lpstr>CLOUD - Security</vt:lpstr>
      <vt:lpstr>CLOUD - IPsec</vt:lpstr>
      <vt:lpstr>CLOUD - OracleRAC</vt:lpstr>
      <vt:lpstr>CLOUD - SRM</vt:lpstr>
      <vt:lpstr>CLOUD - VM-DR</vt:lpstr>
      <vt:lpstr>COSTI</vt:lpstr>
      <vt:lpstr>HELP</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Turso Giovanni</cp:lastModifiedBy>
  <cp:lastPrinted>2021-11-05T06:22:26Z</cp:lastPrinted>
  <dcterms:created xsi:type="dcterms:W3CDTF">2019-10-08T09:32:15Z</dcterms:created>
  <dcterms:modified xsi:type="dcterms:W3CDTF">2023-05-29T10:18:39Z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0x0101003CDF8C819EB44B4783157154C59B0A5C</vt:lpwstr>
  </property>
</Properties>
</file>